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PME\"/>
    </mc:Choice>
  </mc:AlternateContent>
  <xr:revisionPtr revIDLastSave="0" documentId="8_{8BA8064A-1911-4513-B690-8E9FE877E6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DENA DE VALOR 2025" sheetId="1" r:id="rId1"/>
    <sheet name="Copia de CADENA DE VALOR 2025" sheetId="2" state="hidden" r:id="rId2"/>
  </sheets>
  <externalReferences>
    <externalReference r:id="rId3"/>
  </externalReferences>
  <definedNames>
    <definedName name="_xlnm._FilterDatabase" localSheetId="0" hidden="1">'CADENA DE VALOR 2025'!$A$3:$I$107</definedName>
    <definedName name="_xlnm._FilterDatabase" localSheetId="1" hidden="1">'Copia de CADENA DE VALOR 2025'!$A$1:$AB$66</definedName>
    <definedName name="EDO_VIG_FUT">[1]LISTAS!$C$36:$C$39</definedName>
    <definedName name="FUENTE">[1]LISTAS!$C$22:$C$23</definedName>
    <definedName name="MESES">[1]LISTAS!$D$4:$D$15</definedName>
    <definedName name="MODALIDAD_CONTRATACIÓN">[1]LISTAS!$C$4:$C$17</definedName>
    <definedName name="NA">[1]LISTAS!$E$380</definedName>
    <definedName name="RUBRO_FUN">[1]LISTAS!$K$14:$K$37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we88biXd0g8JT45rAWL4EeFP7jwVbBFSoiOg1BA4lAk="/>
    </ext>
  </extLst>
</workbook>
</file>

<file path=xl/calcChain.xml><?xml version="1.0" encoding="utf-8"?>
<calcChain xmlns="http://schemas.openxmlformats.org/spreadsheetml/2006/main">
  <c r="I66" i="2" l="1"/>
  <c r="I15" i="2"/>
  <c r="I4" i="2"/>
  <c r="I105" i="1"/>
  <c r="I102" i="1"/>
  <c r="I99" i="1"/>
  <c r="I106" i="1" s="1"/>
  <c r="I96" i="1"/>
  <c r="I95" i="1"/>
  <c r="I92" i="1"/>
  <c r="J90" i="1"/>
  <c r="I88" i="1"/>
  <c r="I87" i="1"/>
  <c r="I84" i="1"/>
  <c r="I80" i="1"/>
  <c r="I81" i="1" s="1"/>
  <c r="I77" i="1"/>
  <c r="I73" i="1"/>
  <c r="I68" i="1"/>
  <c r="I64" i="1"/>
  <c r="I61" i="1"/>
  <c r="I57" i="1"/>
  <c r="I69" i="1" s="1"/>
  <c r="I53" i="1"/>
  <c r="I50" i="1"/>
  <c r="I47" i="1"/>
  <c r="I44" i="1"/>
  <c r="I54" i="1" s="1"/>
  <c r="I41" i="1"/>
  <c r="I38" i="1"/>
  <c r="I34" i="1"/>
  <c r="I35" i="1" s="1"/>
  <c r="I31" i="1"/>
  <c r="I25" i="1"/>
  <c r="I27" i="1" s="1"/>
  <c r="I28" i="1" s="1"/>
  <c r="I24" i="1"/>
  <c r="I19" i="1"/>
  <c r="I16" i="1"/>
  <c r="I20" i="1" s="1"/>
  <c r="I12" i="1"/>
  <c r="I7" i="1"/>
  <c r="I9" i="1" s="1"/>
  <c r="I6" i="1"/>
  <c r="I13" i="1" l="1"/>
  <c r="I107" i="1" s="1"/>
</calcChain>
</file>

<file path=xl/sharedStrings.xml><?xml version="1.0" encoding="utf-8"?>
<sst xmlns="http://schemas.openxmlformats.org/spreadsheetml/2006/main" count="745" uniqueCount="189">
  <si>
    <t>PROYECTOS DE INVERSIÓN 2025</t>
  </si>
  <si>
    <t>AREA</t>
  </si>
  <si>
    <t>NOMBRE DEL PROYECTO</t>
  </si>
  <si>
    <t>CÓDIGO PRESUPUESTAL</t>
  </si>
  <si>
    <t>OBJETIVO GENERAL</t>
  </si>
  <si>
    <t>OBJETIVO ESPECÍFICO</t>
  </si>
  <si>
    <t>PRODUCTO</t>
  </si>
  <si>
    <t>RUBRO PRESUPUESTAL ACTUALIZADO</t>
  </si>
  <si>
    <t>ACTIVIDAD / ENTREGABLES</t>
  </si>
  <si>
    <t>COSTO DE LAS ACTIVIDADES /ENTREGABLES</t>
  </si>
  <si>
    <t>OFICINA DE GESTIÓN DE PROYECTOS DE FONDOS</t>
  </si>
  <si>
    <t>Mejoramiento de la participación ciudadana en el modelo energético y de infraestructura energética, en el marco de la transición energética justa a nivel  Nacional</t>
  </si>
  <si>
    <t>C-2102-1900-5</t>
  </si>
  <si>
    <t>Incrementar la participación de los usuarios en el desarrollo del modelo energético y de la infraestructura energética.</t>
  </si>
  <si>
    <t>1 - Mejorar la capacidad de los interesados en formular proyectos de inversión en el sector energético.</t>
  </si>
  <si>
    <t>1 - SERVICIO DE ASISTENCIA TÉCNICA</t>
  </si>
  <si>
    <t>C-2102-1900-5-53106A-2102071-02</t>
  </si>
  <si>
    <t>Capacitar interesados en la presentación de proyectos de inversión.</t>
  </si>
  <si>
    <t>Capacitar organizaciones y usuarios en general en las regiones.</t>
  </si>
  <si>
    <t>Subtotal producto</t>
  </si>
  <si>
    <t>2- DOCUMENTOS DE LINEAMIENTOS TÉCNICOS</t>
  </si>
  <si>
    <t>C-2102-1900-5-53106A-2102008-02</t>
  </si>
  <si>
    <t>Documento con la descripción de procesos, métodos y herramientas</t>
  </si>
  <si>
    <t>Documento con los resultados de las validaciones</t>
  </si>
  <si>
    <t>2 - Mejorar caracterización socio económica de los territorios en su desarrollo energético</t>
  </si>
  <si>
    <t>1- DOCUMENTOS DE PLANEACIÓN (2102009) PLAN DE ENERGIZACIÓN RURAL SOSTENIBLE</t>
  </si>
  <si>
    <t>C-2102-1900-5-53106A-2102009-02</t>
  </si>
  <si>
    <t>Plan de trabajo</t>
  </si>
  <si>
    <t>Documento de planeación validado</t>
  </si>
  <si>
    <t>SUBDIRECCIÓN DE ENERGÍA ELÉCTRICA</t>
  </si>
  <si>
    <t>Fortalecimiento de la planeación para reducir las limitaciones en la prestación del servicio de energía eléctrica y la atención plena de la demanda nacional.</t>
  </si>
  <si>
    <t>C-2102-1900-6</t>
  </si>
  <si>
    <t>Reducir desde el planeamiento las limitaciones en la prestación del servicio de energía eléctrica en el territorio nacional.</t>
  </si>
  <si>
    <t>1 - Aumentar señales de expansión y cobertura del servicio de energía eléctrica</t>
  </si>
  <si>
    <t>1 - DOCUMENTOS DE PLANEACIÓN</t>
  </si>
  <si>
    <t>C-2102-1900-6-40301C-2102009-02</t>
  </si>
  <si>
    <t>Diagnóstico</t>
  </si>
  <si>
    <t>2 - Aumentar la oportunidad en la definición de obras y ejecución de los procesos de convocatorias</t>
  </si>
  <si>
    <t>1 - SERVICIO DE ASISTENCIA TÉCNICA EN LA ESTRUCTURACIÓN DE CONVOCATORIAS DE LOS SISTEMAS DE TRANSMISIÓN DE ENERGÍA</t>
  </si>
  <si>
    <t>C-2102-1900-6-40301C-2102071-02</t>
  </si>
  <si>
    <t>Monitorear los resultados e impactos de los proyectos en ejecución de los procesos de convocatorias y subastas.</t>
  </si>
  <si>
    <t>Estructurar los documentos técnicos y jurídicos para los procesos de convocatorias y subastas.</t>
  </si>
  <si>
    <t>SUBDIRECCIÓN DE HIDROCARBUROS</t>
  </si>
  <si>
    <t>Mejoramiento de la planeación del abastecimiento y confiabilidad del subsector de hidrocarburos a nivel nacional</t>
  </si>
  <si>
    <t>C-2103-1900-2</t>
  </si>
  <si>
    <t>Mitigar las restricciones en el abastecimiento de hidrocarburos.</t>
  </si>
  <si>
    <t>1 - Fortalecer la planificación de la oferta de hidrocarburos</t>
  </si>
  <si>
    <t>1 - DOCUMENTOS DE PLANEACIÓN ESTRATÉGICA DEL SECTOR DE HIDROCARBUROS</t>
  </si>
  <si>
    <t>C-2103-1900-2-40301B-2103026-02</t>
  </si>
  <si>
    <t>Documento de planeación preliminar</t>
  </si>
  <si>
    <t>Divulgación</t>
  </si>
  <si>
    <t>2 - Reducir limitaciones que afecten la expansión de infraestructura de suministro de hidrocarburos en el tiempo</t>
  </si>
  <si>
    <t>1 - DOCUMENTOS DE LINEAMIENTOS TÉCNICOS - PARA EL DESARROLLO DEL SECTOR DE HIDROCARBUROS</t>
  </si>
  <si>
    <t>C-2103-1900-2-40301B-2103025-02</t>
  </si>
  <si>
    <t>DIRECCIÓN GENERAL - ENFOQUE TERRITORIAL</t>
  </si>
  <si>
    <t xml:space="preserve">Fortalecimiento del levantamiento, gestión y apropiación de la información para la planeación del sector minero energético con enfoque territorial nacional </t>
  </si>
  <si>
    <t>C-2106-1900-10</t>
  </si>
  <si>
    <t>Fortalecer el uso de la información territorial en las dinámicas de la planeación del sector minero energético.</t>
  </si>
  <si>
    <t>1 - Incluir el uso de las particularidades propias de cada territorio en la planeación minero energética</t>
  </si>
  <si>
    <t>1 - DOCUMENTOS METODOLÓGICOS</t>
  </si>
  <si>
    <t>C-2106-1900-10-53105E-2106005-02</t>
  </si>
  <si>
    <t>Identificar e incorporar variables sociales, ambientales y territoriales en los documentos de planeación minero energética</t>
  </si>
  <si>
    <t>Definir e implementar lineamientos articulados de gestión institucional con enfoque territorial ambiental y social</t>
  </si>
  <si>
    <t>2 - Fortalecer el conocimiento de la población y el territorio en cuanto a la dinámica de la planeación minero energética</t>
  </si>
  <si>
    <t>1 - SERVICIOS DE APOYO PARA LA GESTIÓN DE PROCESOS DE PARTICIPACIÓN, COLABORACIÓN, Y TRANSPARENCIA DEL SECTOR MINERO ENERGÉTICO</t>
  </si>
  <si>
    <t>C-2106-1900-10-53105E-2106022-02</t>
  </si>
  <si>
    <t>Diseñar la estrategia de comunicación y participación con actores, territorio y sector, que mejoren el relacionamiento con dichos actores bajo el Enfoque Territorial</t>
  </si>
  <si>
    <t>Implementar la estrategia de comunicación y participación con actores, territorio y sector, que mejoren el relacionamiento con dichos actores bajo el Enfoque Territorial</t>
  </si>
  <si>
    <t>SUBDIRECCIÓN DE GESTIÓN DE LA INFORMACIÓN</t>
  </si>
  <si>
    <t xml:space="preserve">Implementación de una solución integral para el acceso a los datos y a la información oportuna y de calidad del sector minero energético a nivel nacional
</t>
  </si>
  <si>
    <t>C-2106-1900-14</t>
  </si>
  <si>
    <t>Facilitar el acceso a la ciudadanía y a los grupos de valor a los datos y la información oportuna y de calidad del sector minero energético</t>
  </si>
  <si>
    <t>Fortalecer la implementacion de la politica de gobierno de datos y gestión de información del sector minero energetico.</t>
  </si>
  <si>
    <t>DOCUMENTOS DE LINEAMIENTOS TÉCNICOS PARA EL GOBIERNO DE DATOS Y GESTIÓN DE LA INFORMACIÓN</t>
  </si>
  <si>
    <t>C-2106-1900-14-53105B-2106010-02</t>
  </si>
  <si>
    <t>SERVICIO DE INFORMACIÓN IMPLEMENTADO E INTEROPERADO</t>
  </si>
  <si>
    <t>C-2106-1900-14-53105B-2106034-02</t>
  </si>
  <si>
    <t>Diseño técnico y funcional</t>
  </si>
  <si>
    <t>Pruebas y aseguramiento de calidad</t>
  </si>
  <si>
    <t>Mejorar la calidad de la información producida por el sector minero energético</t>
  </si>
  <si>
    <t>DOCUMENTOS DE LINEAMIENTOS TÉCNICOS PARA LA PRODUCCIÓN DE INFORMACIÓN DEL SECTOR CON ESTÁNDARES DE CALIDAD</t>
  </si>
  <si>
    <t>SERVICIO DE INFORMACIÓN ACTUALIZADO PARA EL ANÁLISIS Y TOMA DE DECISIONES ESTRATÉGICAS DEL SECTOR</t>
  </si>
  <si>
    <t>C-2106-1900-14-53105B-2106033-02</t>
  </si>
  <si>
    <t>Implementar una adecuada estrategia de comunicación y divulgación de la información del sector minero energético</t>
  </si>
  <si>
    <t>SERVICIO DE INFORMACIÓN IMPLEMENTADO PARA LA ACCESIBILIDAD SECTORIAL</t>
  </si>
  <si>
    <t>C-2106-1900-14-53105B-210603402</t>
  </si>
  <si>
    <t>Desarrollo</t>
  </si>
  <si>
    <t>20 y 21</t>
  </si>
  <si>
    <t>SERVICIO DE DIVULGACIÓN DEL SECTOR MINERO ENERGÉTICO</t>
  </si>
  <si>
    <t>C-2106-1900-14-53105B-2106019-02</t>
  </si>
  <si>
    <t>Realizar la recolección y procesamiento de la información</t>
  </si>
  <si>
    <t xml:space="preserve">Desarrollar el proceso de divulgación </t>
  </si>
  <si>
    <t>SUBDIRECCIÓN DE MINERÍA</t>
  </si>
  <si>
    <t>Fortalecimiento de la planeación para el desarrollo minero responsable con los territorios en el marco de la transición energética a nivel nacional</t>
  </si>
  <si>
    <t>C-2106-1900-12</t>
  </si>
  <si>
    <t>Optimizar la planeación para el desarrollo minero responsable con los territorios en el marco de la transición energética.</t>
  </si>
  <si>
    <t>1 - Fortalecer la articulación de las entidades del sector en la formulación, ejecución y seguimiento de la planeación minera.</t>
  </si>
  <si>
    <t>1 - DOCUMENTOS DE LINEAMIENTOS TÉCNICOS</t>
  </si>
  <si>
    <t>C-2106-1900-12-40302A-2106010-02</t>
  </si>
  <si>
    <t>2 - Ampliar el conocimiento de los encadenamientos productivos asociados a la actividad minera por parte de los actores del sector</t>
  </si>
  <si>
    <t xml:space="preserve">2 - DOCUMENTOS DE PLANEACIÓN </t>
  </si>
  <si>
    <t>C-2106-1900-12-40302A-2106003-02</t>
  </si>
  <si>
    <t xml:space="preserve">2 - DOCUMENTOS DE INVESTIGACIÓN </t>
  </si>
  <si>
    <t>C-2106-1900-12-40302A-2106002-02</t>
  </si>
  <si>
    <t>Documento con el diseño metodológico</t>
  </si>
  <si>
    <t>Resultados análisis de información</t>
  </si>
  <si>
    <t>3 - Fortalecer la gestión integral de la información de la planeación minera</t>
  </si>
  <si>
    <t>1 - SERVICIO DE DIVULGACIÓN DEL SECTOR MINERO ENERGÉTICO</t>
  </si>
  <si>
    <t>C-2106-1900-12-40302A-2106019-02</t>
  </si>
  <si>
    <t>Desarrollar herramientas para el análisis, proyección y divulgación de la información minera</t>
  </si>
  <si>
    <t>Apropiar Insumos para el análisis de Mercado Nacional e internacional de minerales y sus encadenamientos productivos.</t>
  </si>
  <si>
    <t>Apropiar insumos para el análisis de Mercado Internacional de minerales y sus tendencias a largo plazo</t>
  </si>
  <si>
    <t>SUBDIRECCIÓN DE DEMANDA</t>
  </si>
  <si>
    <t>Fortalecimiento del sector en la planificación de la atención de la demanda energética nacional y la transición energética justa a nivel Nacional</t>
  </si>
  <si>
    <t>C-2106-1900-13</t>
  </si>
  <si>
    <t>Fortalecer al sector energético en la planificación de la atención de la demanda energética nacional y la transición energética justa.</t>
  </si>
  <si>
    <t>1 - Mejorar la representatividad en la información de la participación de los sectores económicos en el consumo de energía.</t>
  </si>
  <si>
    <t>1- DOCUMENTOS DE PLANEACIÓN</t>
  </si>
  <si>
    <t>C-2106-1900-13-40302B-2106003-02</t>
  </si>
  <si>
    <t>2 - Desarrollar la capacidad instalada en la planificación estratégica de la atención de la demanda.</t>
  </si>
  <si>
    <t xml:space="preserve">1- DOCUMENTOS METODOLÓGICOS </t>
  </si>
  <si>
    <t>C-2106-1900-13-40302B-2106005-02</t>
  </si>
  <si>
    <t>Documento metodológico preliminar</t>
  </si>
  <si>
    <t>Documento metodológico validado</t>
  </si>
  <si>
    <t>3 - Fomentar la articulación de la política pública, el marco regulatorio y la visión de gobierno.</t>
  </si>
  <si>
    <t>1- DOCUMENTOS DE LINEAMIENTOS TÉCNICOS</t>
  </si>
  <si>
    <t>C-2106-1900-13-40302B-2106010-02</t>
  </si>
  <si>
    <t>OFICINA ASESORA DE PLANEACIÓN</t>
  </si>
  <si>
    <t xml:space="preserve">Fortalecimiento de la percepción de la ciudadanía frente a los productos y servicios prestados por la UPME nacional
</t>
  </si>
  <si>
    <t>C-2199-1900-4</t>
  </si>
  <si>
    <t>Aumentar la percepción de la ciudadanía frente a los productos y servicios prestados por la UPME.</t>
  </si>
  <si>
    <t>1 - Mejorar el direccionamiento estratégico y la gestión de los procesos frente a la ciudadanía</t>
  </si>
  <si>
    <t>3 - DOCUMENTOS DE PLANEACIÓN</t>
  </si>
  <si>
    <t>C-2199-1900-4-53105B-2199056-02</t>
  </si>
  <si>
    <t>Realizar la formulación de políticas, estrategias, proyectos y planes encaminadas a lograr los objetivos institucionales en desarrollo de su misión.</t>
  </si>
  <si>
    <t xml:space="preserve">Realizar la programación y seguimiento a la ejecución de las políticas, estrategias, los planes y proyectos institucionales </t>
  </si>
  <si>
    <t>2 - SERVICIO DE IMPLEMENTACIÓN SISTEMAS DE GESTIÓN</t>
  </si>
  <si>
    <t>C-2199-1900-4-53105B-2199062-02</t>
  </si>
  <si>
    <t>Planificar y coordinar la apropiación e implementación del MIPG</t>
  </si>
  <si>
    <t>Realizar acciones que faciliten la articulación de los instrumentos de planeación, de cara a la mejora de los productos y servicios prestados a la ciudadanía.</t>
  </si>
  <si>
    <t>TOTAL GIT PLANEACIÓN</t>
  </si>
  <si>
    <t>SECRETARÍA GENERAL</t>
  </si>
  <si>
    <t>2 - Fortalecer la gestión de conocimiento para la planeación minero energética</t>
  </si>
  <si>
    <t>2 - DOCUMENTOS METODOLÓGICOS</t>
  </si>
  <si>
    <t>C-2199-1900-4-53105B-2199057-02</t>
  </si>
  <si>
    <t>Identificar y caracterizar las estrategias y/o mecanismos para la generación, organización y apropiación del conocimiento.</t>
  </si>
  <si>
    <t>Realizar la implementación de un esquema organizativo y de gobernabilidad para la gestión del conocimiento</t>
  </si>
  <si>
    <t>Desarrollar la gestión del conocimiento mediante la generación, producción y validación de los documentos metodológicos para la toma de decisiones en los procesos y actividades de la entidad, asegurando su alineación con las estrategias institucionales.</t>
  </si>
  <si>
    <t>2 - SERVICIO DE EDUCACIÓN INFORMAL PARA LA GESTIÓN ADMINISTRATIVA</t>
  </si>
  <si>
    <t>C-2199-1900-4-53105B-2199060-02</t>
  </si>
  <si>
    <t>Configurar entornos de aprendizaje, intercambio y difusión de conocimiento asociados a prácticas clave de la entidad y su información minero energética, entre los servidores públicos y los grupos de valor</t>
  </si>
  <si>
    <t>Diseñar y ejecutar el plan de fortalecimiento de competencias técnicas especializadas para la planeación minero energética</t>
  </si>
  <si>
    <t>OFICINA DE TECNOLOGÍAS DE LA INFORMACIÓN</t>
  </si>
  <si>
    <t>Fortalecimiento de los servicios digitales aumentando la capacidad para la transformación digital e interacción con el ciudadano</t>
  </si>
  <si>
    <t>C-2199-1900-5</t>
  </si>
  <si>
    <t>Fortalecer la interacción y empoderamiento  ciudadano a través de la habilitación de servicios digitales.</t>
  </si>
  <si>
    <t>1 - Incrementar el desarrollo de los habilitadores transversales de la política de gobierno digital</t>
  </si>
  <si>
    <t>1 - DOCUMENTO PARA LA PLANEACIÓN ESTRATÉGICA EN TI</t>
  </si>
  <si>
    <t>C-2199-1900-5-53105B-2199066-02</t>
  </si>
  <si>
    <t>Definir y estructurar las acciones tendientes a la apropiación e implementación de la política de Gobierno Digital.</t>
  </si>
  <si>
    <t>Mantener y fortalecer el modelo Operativo de TI</t>
  </si>
  <si>
    <t>2 - Aumentar la capacidad institucional a nivel de arquitectura tecnológica y de sistemas de información</t>
  </si>
  <si>
    <t>1 - SERVICIOS TECNOLÓGICOS</t>
  </si>
  <si>
    <t>C-2199-1900-5-53105B-2199067-02</t>
  </si>
  <si>
    <t>Administrar de manera eficiente el Software a nivel Institucional, de cara a la mejora de los productos y servicios prestados a la ciudadanía.</t>
  </si>
  <si>
    <t>Robustecer el nivel de madurez de la estrategia de infraestructura y soluciones en la nube</t>
  </si>
  <si>
    <t>3 - Mejorar la implementación del modelo de Gestión de Información Institucional</t>
  </si>
  <si>
    <t>1 - SERVICIOS DE INFORMACIÓN IMPLEMENTADOS</t>
  </si>
  <si>
    <t>C-2199-1900-5-53105B-2199065-02</t>
  </si>
  <si>
    <t>Identificar y apropiar soluciones de TI.</t>
  </si>
  <si>
    <t>Realizar la adopción del modelo de gestión de Información Institucional</t>
  </si>
  <si>
    <t>TOTAL PROYECTOS DE INVERSIÓN UPME 2025</t>
  </si>
  <si>
    <t>2 - DOCUMENTOS DE LINEAMIENTOS TÉCNICOS</t>
  </si>
  <si>
    <t>SUBDIECCIÓN DE ENERGÍA</t>
  </si>
  <si>
    <t>1 - Fortalecer la implementacion de la politica de gobierno de datos y gestión de información del sector minero energetico.</t>
  </si>
  <si>
    <t>1 - DOCUMENTOS DE LINEAMIENTOS TÉCNICOS PARA EL GOBIERNO DE DATOS Y GESTIÓN DE LA INFORMACIÓN</t>
  </si>
  <si>
    <t>1 - SERVICIO DE INFORMACIÓN IMPLEMENTADO E INTEROPERADO</t>
  </si>
  <si>
    <t>2 - Mejorar la calidad de la información producida por el sector minero energético</t>
  </si>
  <si>
    <t>1 - DOCUMENTOS DE LINEAMIENTOS TÉCNICOS PARA LA PRODUCCIÓN DE INFORMACIÓN DEL SECTOR CON ESTÁNDARES DE CALIDAD</t>
  </si>
  <si>
    <t>1 - SERVICIO DE INFORMACIÓN ACTUALIZADO PARA EL ANÁLISIS Y TOMA DE DECISIONES ESTRATÉGICAS DEL SECTOR</t>
  </si>
  <si>
    <t>3 - Implementar una adecuada estrategia de comunicación y divulgación de la información del sector minero energético</t>
  </si>
  <si>
    <t>1 - SERVICIO DE INFORMACIÓN IMPLEMENTADO PARA LA ACCESIBILIDAD SECTORIAL</t>
  </si>
  <si>
    <t>2 - SERVICIO DE DIVULGACIÓN DEL SECTOR MINERO ENERGÉTICO</t>
  </si>
  <si>
    <t xml:space="preserve">1 - DOCUMENTOS DE INVESTIGACIÓN </t>
  </si>
  <si>
    <t>4 - DOCUMENTOS DE PLANEACIÓN</t>
  </si>
  <si>
    <t xml:space="preserve">3 - DOCUMENTOS METODOLÓGICOS </t>
  </si>
  <si>
    <t>3 - DOCUMENTOS DE LINEAMIENTOS TÉCNICOS</t>
  </si>
  <si>
    <t>1 - SERVICIO DE EDUCACIÓN INFORMAL PARA LA GESTIÓN ADMINISTRATIVA</t>
  </si>
  <si>
    <t>OFICINA DE TECNOLGÍA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</si>
</sst>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_-* #,##0.00_-;\-* #,##0.00_-;_-* &quot;-&quot;??_-;_-@"/>
    <numFmt numFmtId="166" formatCode="0.000000"/>
    <numFmt numFmtId="167" formatCode="_-* #,##0.00_-;\-* #,##0.00_-;_-* &quot;-&quot;??.00_-;_-@"/>
  </numFmts>
  <fonts count="20">
    <font>
      <sz val="11"/>
      <color theme="1"/>
      <name val="Aptos Narrow"/>
      <scheme val="minor"/>
    </font>
    <font>
      <sz val="11"/>
      <name val="Aptos Narrow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9"/>
      <color theme="1"/>
      <name val="Arial"/>
    </font>
    <font>
      <sz val="9"/>
      <color rgb="FF1F1F1F"/>
      <name val="Roboto"/>
    </font>
    <font>
      <sz val="11"/>
      <color theme="1"/>
      <name val="Arial Narrow"/>
    </font>
    <font>
      <sz val="11"/>
      <color theme="1"/>
      <name val="Aptos Narrow"/>
      <scheme val="minor"/>
    </font>
    <font>
      <sz val="10"/>
      <color rgb="FF1F1F1F"/>
      <name val="Arial"/>
    </font>
    <font>
      <sz val="9"/>
      <name val="Arial"/>
      <family val="2"/>
    </font>
    <font>
      <sz val="11"/>
      <name val="Aptos Narrow"/>
      <family val="2"/>
    </font>
    <font>
      <b/>
      <sz val="10"/>
      <color theme="1"/>
      <name val="Arial"/>
      <family val="2"/>
    </font>
    <font>
      <b/>
      <sz val="3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theme="6" tint="-0.499984740745262"/>
        <bgColor rgb="FFFFD966"/>
      </patternFill>
    </fill>
    <fill>
      <patternFill patternType="solid">
        <fgColor rgb="FF92D050"/>
        <bgColor rgb="FF9CC2E5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rgb="FFA8D08D"/>
      </patternFill>
    </fill>
    <fill>
      <patternFill patternType="solid">
        <fgColor theme="6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wrapText="1"/>
    </xf>
    <xf numFmtId="164" fontId="3" fillId="0" borderId="8" xfId="0" applyNumberFormat="1" applyFont="1" applyBorder="1" applyAlignment="1">
      <alignment vertical="center"/>
    </xf>
    <xf numFmtId="164" fontId="7" fillId="7" borderId="8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wrapText="1"/>
    </xf>
    <xf numFmtId="164" fontId="3" fillId="7" borderId="8" xfId="0" applyNumberFormat="1" applyFont="1" applyFill="1" applyBorder="1" applyAlignment="1">
      <alignment vertical="center"/>
    </xf>
    <xf numFmtId="0" fontId="6" fillId="8" borderId="7" xfId="0" applyFont="1" applyFill="1" applyBorder="1" applyAlignment="1">
      <alignment horizontal="left" wrapText="1"/>
    </xf>
    <xf numFmtId="164" fontId="2" fillId="0" borderId="0" xfId="0" applyNumberFormat="1" applyFont="1"/>
    <xf numFmtId="3" fontId="2" fillId="0" borderId="0" xfId="0" applyNumberFormat="1" applyFont="1"/>
    <xf numFmtId="165" fontId="3" fillId="0" borderId="15" xfId="0" applyNumberFormat="1" applyFont="1" applyBorder="1" applyAlignment="1">
      <alignment vertical="center"/>
    </xf>
    <xf numFmtId="0" fontId="9" fillId="0" borderId="0" xfId="0" applyFont="1"/>
    <xf numFmtId="0" fontId="10" fillId="0" borderId="7" xfId="0" applyFont="1" applyBorder="1" applyAlignment="1">
      <alignment horizontal="left" vertical="center" wrapText="1"/>
    </xf>
    <xf numFmtId="0" fontId="10" fillId="10" borderId="7" xfId="0" applyFont="1" applyFill="1" applyBorder="1"/>
    <xf numFmtId="164" fontId="3" fillId="10" borderId="8" xfId="0" applyNumberFormat="1" applyFont="1" applyFill="1" applyBorder="1" applyAlignment="1">
      <alignment vertical="center"/>
    </xf>
    <xf numFmtId="0" fontId="3" fillId="0" borderId="7" xfId="0" applyFont="1" applyBorder="1" applyAlignment="1">
      <alignment wrapText="1"/>
    </xf>
    <xf numFmtId="166" fontId="2" fillId="0" borderId="0" xfId="0" applyNumberFormat="1" applyFont="1"/>
    <xf numFmtId="0" fontId="2" fillId="3" borderId="7" xfId="0" applyFont="1" applyFill="1" applyBorder="1" applyAlignment="1">
      <alignment wrapText="1"/>
    </xf>
    <xf numFmtId="167" fontId="2" fillId="9" borderId="0" xfId="0" applyNumberFormat="1" applyFont="1" applyFill="1"/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5" borderId="0" xfId="0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10" borderId="0" xfId="0" applyFont="1" applyFill="1" applyAlignment="1">
      <alignment vertical="center"/>
    </xf>
    <xf numFmtId="164" fontId="2" fillId="1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6" fillId="11" borderId="0" xfId="0" applyNumberFormat="1" applyFont="1" applyFill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7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wrapText="1"/>
    </xf>
    <xf numFmtId="164" fontId="3" fillId="0" borderId="25" xfId="0" applyNumberFormat="1" applyFont="1" applyBorder="1" applyAlignment="1">
      <alignment vertical="center"/>
    </xf>
    <xf numFmtId="0" fontId="15" fillId="6" borderId="7" xfId="0" applyFont="1" applyFill="1" applyBorder="1" applyAlignment="1">
      <alignment horizontal="left" wrapText="1"/>
    </xf>
    <xf numFmtId="0" fontId="17" fillId="12" borderId="24" xfId="0" applyFont="1" applyFill="1" applyBorder="1" applyAlignment="1">
      <alignment horizontal="center" vertical="center" wrapText="1"/>
    </xf>
    <xf numFmtId="164" fontId="17" fillId="12" borderId="24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left"/>
    </xf>
    <xf numFmtId="164" fontId="7" fillId="13" borderId="8" xfId="0" applyNumberFormat="1" applyFont="1" applyFill="1" applyBorder="1" applyAlignment="1">
      <alignment vertical="center"/>
    </xf>
    <xf numFmtId="0" fontId="2" fillId="13" borderId="7" xfId="0" applyFont="1" applyFill="1" applyBorder="1" applyAlignment="1">
      <alignment horizontal="left" vertical="center" wrapText="1"/>
    </xf>
    <xf numFmtId="0" fontId="6" fillId="13" borderId="7" xfId="0" applyFont="1" applyFill="1" applyBorder="1" applyAlignment="1">
      <alignment wrapText="1"/>
    </xf>
    <xf numFmtId="167" fontId="7" fillId="13" borderId="8" xfId="0" applyNumberFormat="1" applyFont="1" applyFill="1" applyBorder="1" applyAlignment="1">
      <alignment vertical="center"/>
    </xf>
    <xf numFmtId="164" fontId="18" fillId="15" borderId="19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10" xfId="0" applyFont="1" applyBorder="1"/>
    <xf numFmtId="0" fontId="6" fillId="13" borderId="12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1" fillId="14" borderId="14" xfId="0" applyFont="1" applyFill="1" applyBorder="1"/>
    <xf numFmtId="0" fontId="18" fillId="15" borderId="16" xfId="0" applyFont="1" applyFill="1" applyBorder="1"/>
    <xf numFmtId="0" fontId="19" fillId="16" borderId="17" xfId="0" applyFont="1" applyFill="1" applyBorder="1"/>
    <xf numFmtId="0" fontId="19" fillId="16" borderId="18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/>
    <xf numFmtId="0" fontId="14" fillId="0" borderId="10" xfId="0" applyFont="1" applyBorder="1"/>
    <xf numFmtId="0" fontId="8" fillId="0" borderId="5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11" borderId="0" xfId="0" applyFont="1" applyFill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180975</xdr:rowOff>
    </xdr:from>
    <xdr:to>
      <xdr:col>1</xdr:col>
      <xdr:colOff>1238250</xdr:colOff>
      <xdr:row>0</xdr:row>
      <xdr:rowOff>971550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8A777-C999-48A8-A5F1-A4597FD85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752600" y="180975"/>
          <a:ext cx="71437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UPME\Caracterizaci&#243;n%20PAA\ULTIMAS%20VERSIONES%20PAA%20CONSOLIDAR\Ajustes%20a%20PAA%20directiva%20008\OGI%20-%20Formulaci&#243;n%20PAA%20OGI%206-1-2023%20FINAL-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TABLA DINÁMICA"/>
      <sheetName val="LIST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AB1000"/>
  <sheetViews>
    <sheetView tabSelected="1" workbookViewId="0">
      <selection activeCell="H100" sqref="H100"/>
    </sheetView>
  </sheetViews>
  <sheetFormatPr baseColWidth="10" defaultColWidth="12.5703125" defaultRowHeight="15" customHeight="1" outlineLevelRow="1"/>
  <cols>
    <col min="1" max="1" width="18.42578125" customWidth="1"/>
    <col min="2" max="2" width="25.85546875" customWidth="1"/>
    <col min="3" max="3" width="18.42578125" customWidth="1"/>
    <col min="4" max="4" width="19.28515625" customWidth="1"/>
    <col min="5" max="5" width="28.42578125" customWidth="1"/>
    <col min="6" max="6" width="29.28515625" customWidth="1"/>
    <col min="7" max="7" width="32" customWidth="1"/>
    <col min="8" max="8" width="43.5703125" customWidth="1"/>
    <col min="9" max="9" width="19.7109375" customWidth="1"/>
    <col min="10" max="10" width="16.5703125" hidden="1" customWidth="1"/>
    <col min="11" max="11" width="15.5703125" customWidth="1"/>
    <col min="12" max="28" width="14.42578125" customWidth="1"/>
  </cols>
  <sheetData>
    <row r="1" spans="1:28" ht="77.25" customHeight="1">
      <c r="A1" s="88" t="s">
        <v>0</v>
      </c>
      <c r="B1" s="89"/>
      <c r="C1" s="89"/>
      <c r="D1" s="89"/>
      <c r="E1" s="89"/>
      <c r="F1" s="89"/>
      <c r="G1" s="89"/>
      <c r="H1" s="89"/>
      <c r="I1" s="9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3"/>
    </row>
    <row r="2" spans="1:28" ht="12.75" customHeight="1">
      <c r="A2" s="91"/>
      <c r="B2" s="89"/>
      <c r="C2" s="89"/>
      <c r="D2" s="89"/>
      <c r="E2" s="89"/>
      <c r="F2" s="89"/>
      <c r="G2" s="89"/>
      <c r="H2" s="90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3"/>
    </row>
    <row r="3" spans="1:28" ht="37.5" customHeight="1">
      <c r="A3" s="5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5" t="s">
        <v>8</v>
      </c>
      <c r="I3" s="56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2"/>
      <c r="Y3" s="2"/>
      <c r="Z3" s="2"/>
      <c r="AA3" s="2"/>
      <c r="AB3" s="3"/>
    </row>
    <row r="4" spans="1:28" ht="26.25" outlineLevel="1">
      <c r="A4" s="92" t="s">
        <v>10</v>
      </c>
      <c r="B4" s="93" t="s">
        <v>11</v>
      </c>
      <c r="C4" s="76" t="s">
        <v>12</v>
      </c>
      <c r="D4" s="77" t="s">
        <v>13</v>
      </c>
      <c r="E4" s="94" t="s">
        <v>14</v>
      </c>
      <c r="F4" s="94" t="s">
        <v>15</v>
      </c>
      <c r="G4" s="94" t="s">
        <v>16</v>
      </c>
      <c r="H4" s="52" t="s">
        <v>17</v>
      </c>
      <c r="I4" s="53">
        <v>50000000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3"/>
    </row>
    <row r="5" spans="1:28" ht="26.25" outlineLevel="1">
      <c r="A5" s="75"/>
      <c r="B5" s="64"/>
      <c r="C5" s="64"/>
      <c r="D5" s="64"/>
      <c r="E5" s="64"/>
      <c r="F5" s="64"/>
      <c r="G5" s="64"/>
      <c r="H5" s="6" t="s">
        <v>18</v>
      </c>
      <c r="I5" s="7">
        <v>58602995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3"/>
    </row>
    <row r="6" spans="1:28" outlineLevel="1">
      <c r="A6" s="75"/>
      <c r="B6" s="64"/>
      <c r="C6" s="64"/>
      <c r="D6" s="64"/>
      <c r="E6" s="64"/>
      <c r="F6" s="65"/>
      <c r="G6" s="65"/>
      <c r="H6" s="54" t="s">
        <v>19</v>
      </c>
      <c r="I6" s="8">
        <f>+I4+I5</f>
        <v>108602995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  <c r="Y6" s="2"/>
      <c r="Z6" s="2"/>
      <c r="AA6" s="2"/>
      <c r="AB6" s="3"/>
    </row>
    <row r="7" spans="1:28" ht="26.25" outlineLevel="1">
      <c r="A7" s="75"/>
      <c r="B7" s="64"/>
      <c r="C7" s="64"/>
      <c r="D7" s="64"/>
      <c r="E7" s="64"/>
      <c r="F7" s="63" t="s">
        <v>20</v>
      </c>
      <c r="G7" s="63" t="s">
        <v>21</v>
      </c>
      <c r="H7" s="9" t="s">
        <v>22</v>
      </c>
      <c r="I7" s="7">
        <f>55302000*2</f>
        <v>110604000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2"/>
      <c r="Z7" s="2"/>
      <c r="AA7" s="2"/>
      <c r="AB7" s="3"/>
    </row>
    <row r="8" spans="1:28" outlineLevel="1">
      <c r="A8" s="75"/>
      <c r="B8" s="64"/>
      <c r="C8" s="64"/>
      <c r="D8" s="64"/>
      <c r="E8" s="64"/>
      <c r="F8" s="64"/>
      <c r="G8" s="64"/>
      <c r="H8" s="9" t="s">
        <v>23</v>
      </c>
      <c r="I8" s="7">
        <v>1280793005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Z8" s="2"/>
      <c r="AA8" s="2"/>
      <c r="AB8" s="3"/>
    </row>
    <row r="9" spans="1:28" outlineLevel="1">
      <c r="A9" s="75"/>
      <c r="B9" s="64"/>
      <c r="C9" s="64"/>
      <c r="D9" s="64"/>
      <c r="E9" s="65"/>
      <c r="F9" s="65"/>
      <c r="G9" s="65"/>
      <c r="H9" s="54" t="s">
        <v>19</v>
      </c>
      <c r="I9" s="8">
        <f>+I7+I8</f>
        <v>1391397005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"/>
      <c r="X9" s="2"/>
      <c r="Y9" s="2"/>
      <c r="Z9" s="2"/>
      <c r="AA9" s="2"/>
      <c r="AB9" s="3"/>
    </row>
    <row r="10" spans="1:28" outlineLevel="1">
      <c r="A10" s="75"/>
      <c r="B10" s="64"/>
      <c r="C10" s="64"/>
      <c r="D10" s="64"/>
      <c r="E10" s="63" t="s">
        <v>24</v>
      </c>
      <c r="F10" s="63" t="s">
        <v>25</v>
      </c>
      <c r="G10" s="63" t="s">
        <v>26</v>
      </c>
      <c r="H10" s="9" t="s">
        <v>27</v>
      </c>
      <c r="I10" s="7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"/>
      <c r="X10" s="2"/>
      <c r="Y10" s="2"/>
      <c r="Z10" s="2"/>
      <c r="AA10" s="2"/>
      <c r="AB10" s="3"/>
    </row>
    <row r="11" spans="1:28" outlineLevel="1">
      <c r="A11" s="75"/>
      <c r="B11" s="64"/>
      <c r="C11" s="64"/>
      <c r="D11" s="64"/>
      <c r="E11" s="64"/>
      <c r="F11" s="64"/>
      <c r="G11" s="64"/>
      <c r="H11" s="9" t="s">
        <v>28</v>
      </c>
      <c r="I11" s="7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  <c r="Y11" s="2"/>
      <c r="Z11" s="2"/>
      <c r="AA11" s="2"/>
      <c r="AB11" s="3"/>
    </row>
    <row r="12" spans="1:28" outlineLevel="1">
      <c r="A12" s="75"/>
      <c r="B12" s="64"/>
      <c r="C12" s="64"/>
      <c r="D12" s="64"/>
      <c r="E12" s="65"/>
      <c r="F12" s="65"/>
      <c r="G12" s="65"/>
      <c r="H12" s="54" t="s">
        <v>19</v>
      </c>
      <c r="I12" s="10">
        <f>+I10+I11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3"/>
    </row>
    <row r="13" spans="1:28">
      <c r="A13" s="79"/>
      <c r="B13" s="65"/>
      <c r="C13" s="65"/>
      <c r="D13" s="65"/>
      <c r="E13" s="57"/>
      <c r="F13" s="66"/>
      <c r="G13" s="67"/>
      <c r="H13" s="68"/>
      <c r="I13" s="58">
        <f>+I6+I9+I12</f>
        <v>1500000000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  <c r="Y13" s="2"/>
      <c r="Z13" s="2"/>
      <c r="AA13" s="2"/>
      <c r="AB13" s="3"/>
    </row>
    <row r="14" spans="1:28" outlineLevel="1">
      <c r="A14" s="81" t="s">
        <v>29</v>
      </c>
      <c r="B14" s="72" t="s">
        <v>30</v>
      </c>
      <c r="C14" s="76" t="s">
        <v>31</v>
      </c>
      <c r="D14" s="77" t="s">
        <v>32</v>
      </c>
      <c r="E14" s="63" t="s">
        <v>33</v>
      </c>
      <c r="F14" s="63" t="s">
        <v>34</v>
      </c>
      <c r="G14" s="63" t="s">
        <v>35</v>
      </c>
      <c r="H14" s="6" t="s">
        <v>36</v>
      </c>
      <c r="I14" s="7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"/>
      <c r="Y14" s="2"/>
      <c r="Z14" s="2"/>
      <c r="AA14" s="2"/>
      <c r="AB14" s="3"/>
    </row>
    <row r="15" spans="1:28" outlineLevel="1">
      <c r="A15" s="75"/>
      <c r="B15" s="64"/>
      <c r="C15" s="64"/>
      <c r="D15" s="64"/>
      <c r="E15" s="64"/>
      <c r="F15" s="64"/>
      <c r="G15" s="64"/>
      <c r="H15" s="6" t="s">
        <v>28</v>
      </c>
      <c r="I15" s="7">
        <v>5041034524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3"/>
    </row>
    <row r="16" spans="1:28" outlineLevel="1">
      <c r="A16" s="75"/>
      <c r="B16" s="64"/>
      <c r="C16" s="64"/>
      <c r="D16" s="64"/>
      <c r="E16" s="65"/>
      <c r="F16" s="65"/>
      <c r="G16" s="65"/>
      <c r="H16" s="11" t="s">
        <v>19</v>
      </c>
      <c r="I16" s="8">
        <f>+I14+I15</f>
        <v>5041034524</v>
      </c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3"/>
    </row>
    <row r="17" spans="1:28" ht="39" outlineLevel="1">
      <c r="A17" s="75"/>
      <c r="B17" s="64"/>
      <c r="C17" s="64"/>
      <c r="D17" s="64"/>
      <c r="E17" s="63" t="s">
        <v>37</v>
      </c>
      <c r="F17" s="63" t="s">
        <v>38</v>
      </c>
      <c r="G17" s="63" t="s">
        <v>39</v>
      </c>
      <c r="H17" s="6" t="s">
        <v>40</v>
      </c>
      <c r="I17" s="7">
        <v>662821595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3"/>
    </row>
    <row r="18" spans="1:28" ht="26.25" outlineLevel="1">
      <c r="A18" s="75"/>
      <c r="B18" s="64"/>
      <c r="C18" s="64"/>
      <c r="D18" s="64"/>
      <c r="E18" s="64"/>
      <c r="F18" s="64"/>
      <c r="G18" s="64"/>
      <c r="H18" s="6" t="s">
        <v>41</v>
      </c>
      <c r="I18" s="7">
        <v>136358400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3"/>
    </row>
    <row r="19" spans="1:28" outlineLevel="1">
      <c r="A19" s="75"/>
      <c r="B19" s="64"/>
      <c r="C19" s="64"/>
      <c r="D19" s="64"/>
      <c r="E19" s="65"/>
      <c r="F19" s="65"/>
      <c r="G19" s="65"/>
      <c r="H19" s="11" t="s">
        <v>19</v>
      </c>
      <c r="I19" s="8">
        <f>+I17+I18</f>
        <v>799179995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3"/>
    </row>
    <row r="20" spans="1:28">
      <c r="A20" s="79"/>
      <c r="B20" s="65"/>
      <c r="C20" s="65"/>
      <c r="D20" s="65"/>
      <c r="E20" s="57"/>
      <c r="F20" s="66"/>
      <c r="G20" s="67"/>
      <c r="H20" s="68"/>
      <c r="I20" s="58">
        <f>+I16+I19</f>
        <v>5840214519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3"/>
    </row>
    <row r="21" spans="1:28" outlineLevel="1">
      <c r="A21" s="81" t="s">
        <v>42</v>
      </c>
      <c r="B21" s="72" t="s">
        <v>43</v>
      </c>
      <c r="C21" s="76" t="s">
        <v>44</v>
      </c>
      <c r="D21" s="77" t="s">
        <v>45</v>
      </c>
      <c r="E21" s="63" t="s">
        <v>46</v>
      </c>
      <c r="F21" s="63" t="s">
        <v>47</v>
      </c>
      <c r="G21" s="63" t="s">
        <v>48</v>
      </c>
      <c r="H21" s="6" t="s">
        <v>49</v>
      </c>
      <c r="I21" s="7">
        <v>2086487410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3"/>
    </row>
    <row r="22" spans="1:28" outlineLevel="1">
      <c r="A22" s="75"/>
      <c r="B22" s="64"/>
      <c r="C22" s="64"/>
      <c r="D22" s="64"/>
      <c r="E22" s="64"/>
      <c r="F22" s="64"/>
      <c r="G22" s="64"/>
      <c r="H22" s="6" t="s">
        <v>28</v>
      </c>
      <c r="I22" s="7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3"/>
    </row>
    <row r="23" spans="1:28" outlineLevel="1">
      <c r="A23" s="75"/>
      <c r="B23" s="64"/>
      <c r="C23" s="64"/>
      <c r="D23" s="64"/>
      <c r="E23" s="64"/>
      <c r="F23" s="64"/>
      <c r="G23" s="64"/>
      <c r="H23" s="6" t="s">
        <v>50</v>
      </c>
      <c r="I23" s="7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3"/>
    </row>
    <row r="24" spans="1:28" outlineLevel="1">
      <c r="A24" s="75"/>
      <c r="B24" s="64"/>
      <c r="C24" s="64"/>
      <c r="D24" s="64"/>
      <c r="E24" s="65"/>
      <c r="F24" s="65"/>
      <c r="G24" s="65"/>
      <c r="H24" s="11" t="s">
        <v>19</v>
      </c>
      <c r="I24" s="8">
        <f>+I21+I22+I23</f>
        <v>2086487410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3"/>
    </row>
    <row r="25" spans="1:28" ht="26.25" outlineLevel="1">
      <c r="A25" s="75"/>
      <c r="B25" s="64"/>
      <c r="C25" s="64"/>
      <c r="D25" s="64"/>
      <c r="E25" s="63" t="s">
        <v>51</v>
      </c>
      <c r="F25" s="63" t="s">
        <v>52</v>
      </c>
      <c r="G25" s="63" t="s">
        <v>53</v>
      </c>
      <c r="H25" s="6" t="s">
        <v>22</v>
      </c>
      <c r="I25" s="7">
        <f>553512590+160000000</f>
        <v>713512590</v>
      </c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3"/>
    </row>
    <row r="26" spans="1:28" outlineLevel="1">
      <c r="A26" s="75"/>
      <c r="B26" s="64"/>
      <c r="C26" s="64"/>
      <c r="D26" s="64"/>
      <c r="E26" s="64"/>
      <c r="F26" s="64"/>
      <c r="G26" s="64"/>
      <c r="H26" s="6" t="s">
        <v>50</v>
      </c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3"/>
    </row>
    <row r="27" spans="1:28" outlineLevel="1">
      <c r="A27" s="75"/>
      <c r="B27" s="64"/>
      <c r="C27" s="64"/>
      <c r="D27" s="64"/>
      <c r="E27" s="65"/>
      <c r="F27" s="65"/>
      <c r="G27" s="65"/>
      <c r="H27" s="11" t="s">
        <v>19</v>
      </c>
      <c r="I27" s="8">
        <f>+I25+I26</f>
        <v>713512590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3"/>
    </row>
    <row r="28" spans="1:28">
      <c r="A28" s="79"/>
      <c r="B28" s="65"/>
      <c r="C28" s="65"/>
      <c r="D28" s="65"/>
      <c r="E28" s="57"/>
      <c r="F28" s="66"/>
      <c r="G28" s="67"/>
      <c r="H28" s="68"/>
      <c r="I28" s="58">
        <f>+I24+I27</f>
        <v>2800000000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3"/>
    </row>
    <row r="29" spans="1:28" ht="39">
      <c r="A29" s="81" t="s">
        <v>54</v>
      </c>
      <c r="B29" s="72" t="s">
        <v>55</v>
      </c>
      <c r="C29" s="76" t="s">
        <v>56</v>
      </c>
      <c r="D29" s="77" t="s">
        <v>57</v>
      </c>
      <c r="E29" s="63" t="s">
        <v>58</v>
      </c>
      <c r="F29" s="83" t="s">
        <v>59</v>
      </c>
      <c r="G29" s="87" t="s">
        <v>60</v>
      </c>
      <c r="H29" s="6" t="s">
        <v>61</v>
      </c>
      <c r="I29" s="14">
        <v>1494829727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3"/>
    </row>
    <row r="30" spans="1:28" ht="39">
      <c r="A30" s="75"/>
      <c r="B30" s="64"/>
      <c r="C30" s="64"/>
      <c r="D30" s="64"/>
      <c r="E30" s="64"/>
      <c r="F30" s="64"/>
      <c r="G30" s="64"/>
      <c r="H30" s="6" t="s">
        <v>62</v>
      </c>
      <c r="I30" s="7">
        <v>914259778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3"/>
    </row>
    <row r="31" spans="1:28">
      <c r="A31" s="75"/>
      <c r="B31" s="64"/>
      <c r="C31" s="64"/>
      <c r="D31" s="64"/>
      <c r="E31" s="65"/>
      <c r="F31" s="65"/>
      <c r="G31" s="65"/>
      <c r="H31" s="11" t="s">
        <v>19</v>
      </c>
      <c r="I31" s="8">
        <f>+I29+I30</f>
        <v>2409089505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3"/>
    </row>
    <row r="32" spans="1:28" ht="51.75">
      <c r="A32" s="75"/>
      <c r="B32" s="64"/>
      <c r="C32" s="64"/>
      <c r="D32" s="64"/>
      <c r="E32" s="63" t="s">
        <v>63</v>
      </c>
      <c r="F32" s="83" t="s">
        <v>64</v>
      </c>
      <c r="G32" s="87" t="s">
        <v>65</v>
      </c>
      <c r="H32" s="6" t="s">
        <v>66</v>
      </c>
      <c r="I32" s="7">
        <v>287832371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  <c r="AA32" s="2"/>
      <c r="AB32" s="3"/>
    </row>
    <row r="33" spans="1:28" ht="51.75">
      <c r="A33" s="75"/>
      <c r="B33" s="64"/>
      <c r="C33" s="64"/>
      <c r="D33" s="64"/>
      <c r="E33" s="64"/>
      <c r="F33" s="64"/>
      <c r="G33" s="64"/>
      <c r="H33" s="6" t="s">
        <v>67</v>
      </c>
      <c r="I33" s="7">
        <v>803078124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  <c r="AA33" s="2"/>
      <c r="AB33" s="3"/>
    </row>
    <row r="34" spans="1:28" ht="27" customHeight="1">
      <c r="A34" s="75"/>
      <c r="B34" s="64"/>
      <c r="C34" s="64"/>
      <c r="D34" s="64"/>
      <c r="E34" s="65"/>
      <c r="F34" s="65"/>
      <c r="G34" s="65"/>
      <c r="H34" s="11" t="s">
        <v>19</v>
      </c>
      <c r="I34" s="8">
        <f>+I32+I33</f>
        <v>1090910495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  <c r="AA34" s="2"/>
      <c r="AB34" s="3"/>
    </row>
    <row r="35" spans="1:28">
      <c r="A35" s="79"/>
      <c r="B35" s="65"/>
      <c r="C35" s="65"/>
      <c r="D35" s="65"/>
      <c r="E35" s="57"/>
      <c r="F35" s="66"/>
      <c r="G35" s="67"/>
      <c r="H35" s="68"/>
      <c r="I35" s="58">
        <f>I31+I34</f>
        <v>3500000000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3"/>
    </row>
    <row r="36" spans="1:28">
      <c r="A36" s="81" t="s">
        <v>68</v>
      </c>
      <c r="B36" s="72" t="s">
        <v>69</v>
      </c>
      <c r="C36" s="76" t="s">
        <v>70</v>
      </c>
      <c r="D36" s="77" t="s">
        <v>71</v>
      </c>
      <c r="E36" s="63" t="s">
        <v>72</v>
      </c>
      <c r="F36" s="83" t="s">
        <v>73</v>
      </c>
      <c r="G36" s="84" t="s">
        <v>74</v>
      </c>
      <c r="H36" s="6" t="s">
        <v>23</v>
      </c>
      <c r="I36" s="7">
        <v>163235000</v>
      </c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3"/>
    </row>
    <row r="37" spans="1:28">
      <c r="A37" s="75"/>
      <c r="B37" s="64"/>
      <c r="C37" s="64"/>
      <c r="D37" s="64"/>
      <c r="E37" s="64"/>
      <c r="F37" s="64"/>
      <c r="G37" s="85"/>
      <c r="H37" s="6" t="s">
        <v>50</v>
      </c>
      <c r="I37" s="7">
        <v>42000000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3"/>
    </row>
    <row r="38" spans="1:28">
      <c r="A38" s="75"/>
      <c r="B38" s="64"/>
      <c r="C38" s="64"/>
      <c r="D38" s="64"/>
      <c r="E38" s="64"/>
      <c r="F38" s="65"/>
      <c r="G38" s="86"/>
      <c r="H38" s="11" t="s">
        <v>19</v>
      </c>
      <c r="I38" s="8">
        <f>+I36+I37</f>
        <v>205235000</v>
      </c>
      <c r="J38" s="1">
        <v>20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3"/>
    </row>
    <row r="39" spans="1:28">
      <c r="A39" s="75"/>
      <c r="B39" s="64"/>
      <c r="C39" s="64"/>
      <c r="D39" s="64"/>
      <c r="E39" s="64"/>
      <c r="F39" s="83" t="s">
        <v>75</v>
      </c>
      <c r="G39" s="84" t="s">
        <v>76</v>
      </c>
      <c r="H39" s="6" t="s">
        <v>77</v>
      </c>
      <c r="I39" s="7">
        <v>63000000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3"/>
    </row>
    <row r="40" spans="1:28">
      <c r="A40" s="75"/>
      <c r="B40" s="64"/>
      <c r="C40" s="64"/>
      <c r="D40" s="64"/>
      <c r="E40" s="64"/>
      <c r="F40" s="64"/>
      <c r="G40" s="85"/>
      <c r="H40" s="6" t="s">
        <v>78</v>
      </c>
      <c r="I40" s="7">
        <v>231235000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3"/>
    </row>
    <row r="41" spans="1:28">
      <c r="A41" s="75"/>
      <c r="B41" s="64"/>
      <c r="C41" s="64"/>
      <c r="D41" s="64"/>
      <c r="E41" s="65"/>
      <c r="F41" s="65"/>
      <c r="G41" s="86"/>
      <c r="H41" s="11" t="s">
        <v>19</v>
      </c>
      <c r="I41" s="8">
        <f>+I39+I40</f>
        <v>294235000</v>
      </c>
      <c r="J41" s="1">
        <v>20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3"/>
    </row>
    <row r="42" spans="1:28" ht="26.25">
      <c r="A42" s="75"/>
      <c r="B42" s="64"/>
      <c r="C42" s="64"/>
      <c r="D42" s="64"/>
      <c r="E42" s="63" t="s">
        <v>79</v>
      </c>
      <c r="F42" s="83" t="s">
        <v>80</v>
      </c>
      <c r="G42" s="84" t="s">
        <v>74</v>
      </c>
      <c r="H42" s="6" t="s">
        <v>22</v>
      </c>
      <c r="I42" s="7">
        <v>338960160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3"/>
    </row>
    <row r="43" spans="1:28">
      <c r="A43" s="75"/>
      <c r="B43" s="64"/>
      <c r="C43" s="64"/>
      <c r="D43" s="64"/>
      <c r="E43" s="64"/>
      <c r="F43" s="64"/>
      <c r="G43" s="85"/>
      <c r="H43" s="6" t="s">
        <v>50</v>
      </c>
      <c r="I43" s="7">
        <v>99455000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3"/>
    </row>
    <row r="44" spans="1:28">
      <c r="A44" s="75"/>
      <c r="B44" s="64"/>
      <c r="C44" s="64"/>
      <c r="D44" s="64"/>
      <c r="E44" s="64"/>
      <c r="F44" s="65"/>
      <c r="G44" s="86"/>
      <c r="H44" s="11" t="s">
        <v>19</v>
      </c>
      <c r="I44" s="8">
        <f>+I42+I43</f>
        <v>438415160</v>
      </c>
      <c r="J44" s="1">
        <v>20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3"/>
    </row>
    <row r="45" spans="1:28">
      <c r="A45" s="75"/>
      <c r="B45" s="64"/>
      <c r="C45" s="64"/>
      <c r="D45" s="64"/>
      <c r="E45" s="64"/>
      <c r="F45" s="83" t="s">
        <v>81</v>
      </c>
      <c r="G45" s="84" t="s">
        <v>82</v>
      </c>
      <c r="H45" s="6" t="s">
        <v>77</v>
      </c>
      <c r="I45" s="7">
        <v>35000000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3"/>
    </row>
    <row r="46" spans="1:28">
      <c r="A46" s="75"/>
      <c r="B46" s="64"/>
      <c r="C46" s="64"/>
      <c r="D46" s="64"/>
      <c r="E46" s="64"/>
      <c r="F46" s="64"/>
      <c r="G46" s="85"/>
      <c r="H46" s="6" t="s">
        <v>78</v>
      </c>
      <c r="I46" s="7">
        <v>282000000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3"/>
    </row>
    <row r="47" spans="1:28">
      <c r="A47" s="75"/>
      <c r="B47" s="64"/>
      <c r="C47" s="64"/>
      <c r="D47" s="64"/>
      <c r="E47" s="65"/>
      <c r="F47" s="65"/>
      <c r="G47" s="86"/>
      <c r="H47" s="11" t="s">
        <v>19</v>
      </c>
      <c r="I47" s="8">
        <f>+I45+I46</f>
        <v>317000000</v>
      </c>
      <c r="J47" s="1">
        <v>20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3"/>
    </row>
    <row r="48" spans="1:28">
      <c r="A48" s="75"/>
      <c r="B48" s="64"/>
      <c r="C48" s="64"/>
      <c r="D48" s="64"/>
      <c r="E48" s="63" t="s">
        <v>83</v>
      </c>
      <c r="F48" s="83" t="s">
        <v>84</v>
      </c>
      <c r="G48" s="84" t="s">
        <v>85</v>
      </c>
      <c r="H48" s="6" t="s">
        <v>86</v>
      </c>
      <c r="I48" s="7">
        <v>166950000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3"/>
    </row>
    <row r="49" spans="1:28">
      <c r="A49" s="75"/>
      <c r="B49" s="64"/>
      <c r="C49" s="64"/>
      <c r="D49" s="64"/>
      <c r="E49" s="64"/>
      <c r="F49" s="64"/>
      <c r="G49" s="85"/>
      <c r="H49" s="6" t="s">
        <v>78</v>
      </c>
      <c r="I49" s="7">
        <v>425719620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3"/>
    </row>
    <row r="50" spans="1:28">
      <c r="A50" s="75"/>
      <c r="B50" s="64"/>
      <c r="C50" s="64"/>
      <c r="D50" s="64"/>
      <c r="E50" s="64"/>
      <c r="F50" s="65"/>
      <c r="G50" s="86"/>
      <c r="H50" s="11" t="s">
        <v>19</v>
      </c>
      <c r="I50" s="8">
        <f>+I48+I49</f>
        <v>592669620</v>
      </c>
      <c r="J50" s="1" t="s">
        <v>87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3"/>
    </row>
    <row r="51" spans="1:28" ht="33">
      <c r="A51" s="75"/>
      <c r="B51" s="64"/>
      <c r="C51" s="64"/>
      <c r="D51" s="64"/>
      <c r="E51" s="64"/>
      <c r="F51" s="83" t="s">
        <v>88</v>
      </c>
      <c r="G51" s="84" t="s">
        <v>89</v>
      </c>
      <c r="H51" s="16" t="s">
        <v>90</v>
      </c>
      <c r="I51" s="7">
        <v>205500000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3"/>
    </row>
    <row r="52" spans="1:28" ht="16.5">
      <c r="A52" s="75"/>
      <c r="B52" s="64"/>
      <c r="C52" s="64"/>
      <c r="D52" s="64"/>
      <c r="E52" s="64"/>
      <c r="F52" s="64"/>
      <c r="G52" s="85"/>
      <c r="H52" s="17" t="s">
        <v>91</v>
      </c>
      <c r="I52" s="7">
        <v>146945220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3"/>
    </row>
    <row r="53" spans="1:28">
      <c r="A53" s="75"/>
      <c r="B53" s="64"/>
      <c r="C53" s="64"/>
      <c r="D53" s="64"/>
      <c r="E53" s="65"/>
      <c r="F53" s="65"/>
      <c r="G53" s="86"/>
      <c r="H53" s="11" t="s">
        <v>19</v>
      </c>
      <c r="I53" s="8">
        <f>+I51+I52</f>
        <v>352445220</v>
      </c>
      <c r="J53" s="1">
        <v>21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3"/>
    </row>
    <row r="54" spans="1:28">
      <c r="A54" s="79"/>
      <c r="B54" s="65"/>
      <c r="C54" s="65"/>
      <c r="D54" s="65"/>
      <c r="E54" s="57"/>
      <c r="F54" s="66"/>
      <c r="G54" s="67"/>
      <c r="H54" s="68"/>
      <c r="I54" s="58">
        <f>+I38+I41+I44+I47+I50+I53</f>
        <v>2200000000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3"/>
    </row>
    <row r="55" spans="1:28" outlineLevel="1">
      <c r="A55" s="81" t="s">
        <v>92</v>
      </c>
      <c r="B55" s="82" t="s">
        <v>93</v>
      </c>
      <c r="C55" s="76" t="s">
        <v>94</v>
      </c>
      <c r="D55" s="77" t="s">
        <v>95</v>
      </c>
      <c r="E55" s="63" t="s">
        <v>96</v>
      </c>
      <c r="F55" s="63" t="s">
        <v>97</v>
      </c>
      <c r="G55" s="80" t="s">
        <v>98</v>
      </c>
      <c r="H55" s="6" t="s">
        <v>27</v>
      </c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3"/>
    </row>
    <row r="56" spans="1:28" ht="26.25" outlineLevel="1">
      <c r="A56" s="75"/>
      <c r="B56" s="64"/>
      <c r="C56" s="64"/>
      <c r="D56" s="64"/>
      <c r="E56" s="64"/>
      <c r="F56" s="64"/>
      <c r="G56" s="64"/>
      <c r="H56" s="6" t="s">
        <v>22</v>
      </c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3"/>
    </row>
    <row r="57" spans="1:28" outlineLevel="1">
      <c r="A57" s="75"/>
      <c r="B57" s="64"/>
      <c r="C57" s="64"/>
      <c r="D57" s="64"/>
      <c r="E57" s="65"/>
      <c r="F57" s="65"/>
      <c r="G57" s="65"/>
      <c r="H57" s="11" t="s">
        <v>19</v>
      </c>
      <c r="I57" s="10">
        <f>+I55+I56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3"/>
    </row>
    <row r="58" spans="1:28" outlineLevel="1">
      <c r="A58" s="75"/>
      <c r="B58" s="64"/>
      <c r="C58" s="64"/>
      <c r="D58" s="64"/>
      <c r="E58" s="63" t="s">
        <v>99</v>
      </c>
      <c r="F58" s="63" t="s">
        <v>100</v>
      </c>
      <c r="G58" s="80" t="s">
        <v>101</v>
      </c>
      <c r="H58" s="6" t="s">
        <v>36</v>
      </c>
      <c r="I58" s="7">
        <v>320000000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3"/>
    </row>
    <row r="59" spans="1:28" outlineLevel="1">
      <c r="A59" s="75"/>
      <c r="B59" s="64"/>
      <c r="C59" s="64"/>
      <c r="D59" s="64"/>
      <c r="E59" s="64"/>
      <c r="F59" s="64"/>
      <c r="G59" s="64"/>
      <c r="H59" s="6" t="s">
        <v>28</v>
      </c>
      <c r="I59" s="7">
        <v>160000000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3"/>
    </row>
    <row r="60" spans="1:28" outlineLevel="1">
      <c r="A60" s="75"/>
      <c r="B60" s="64"/>
      <c r="C60" s="64"/>
      <c r="D60" s="64"/>
      <c r="E60" s="64"/>
      <c r="F60" s="64"/>
      <c r="G60" s="64"/>
      <c r="H60" s="6" t="s">
        <v>49</v>
      </c>
      <c r="I60" s="18">
        <v>320000000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3"/>
    </row>
    <row r="61" spans="1:28" outlineLevel="1">
      <c r="A61" s="75"/>
      <c r="B61" s="64"/>
      <c r="C61" s="64"/>
      <c r="D61" s="64"/>
      <c r="E61" s="64"/>
      <c r="F61" s="65"/>
      <c r="G61" s="65"/>
      <c r="H61" s="11" t="s">
        <v>19</v>
      </c>
      <c r="I61" s="8">
        <f>+I58+I59+I60</f>
        <v>800000000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3"/>
    </row>
    <row r="62" spans="1:28" outlineLevel="1">
      <c r="A62" s="75"/>
      <c r="B62" s="64"/>
      <c r="C62" s="64"/>
      <c r="D62" s="64"/>
      <c r="E62" s="64"/>
      <c r="F62" s="63" t="s">
        <v>102</v>
      </c>
      <c r="G62" s="80" t="s">
        <v>103</v>
      </c>
      <c r="H62" s="6" t="s">
        <v>104</v>
      </c>
      <c r="I62" s="7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3"/>
    </row>
    <row r="63" spans="1:28" outlineLevel="1">
      <c r="A63" s="75"/>
      <c r="B63" s="64"/>
      <c r="C63" s="64"/>
      <c r="D63" s="64"/>
      <c r="E63" s="64"/>
      <c r="F63" s="64"/>
      <c r="G63" s="64"/>
      <c r="H63" s="6" t="s">
        <v>105</v>
      </c>
      <c r="I63" s="7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3"/>
    </row>
    <row r="64" spans="1:28" outlineLevel="1">
      <c r="A64" s="75"/>
      <c r="B64" s="64"/>
      <c r="C64" s="64"/>
      <c r="D64" s="64"/>
      <c r="E64" s="65"/>
      <c r="F64" s="65"/>
      <c r="G64" s="65"/>
      <c r="H64" s="11" t="s">
        <v>19</v>
      </c>
      <c r="I64" s="10">
        <f>+I62+I63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3"/>
    </row>
    <row r="65" spans="1:28" ht="26.25" outlineLevel="1">
      <c r="A65" s="75"/>
      <c r="B65" s="64"/>
      <c r="C65" s="64"/>
      <c r="D65" s="64"/>
      <c r="E65" s="63" t="s">
        <v>106</v>
      </c>
      <c r="F65" s="63" t="s">
        <v>107</v>
      </c>
      <c r="G65" s="80" t="s">
        <v>108</v>
      </c>
      <c r="H65" s="6" t="s">
        <v>109</v>
      </c>
      <c r="I65" s="7">
        <v>160000000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3"/>
    </row>
    <row r="66" spans="1:28" ht="39" outlineLevel="1">
      <c r="A66" s="75"/>
      <c r="B66" s="64"/>
      <c r="C66" s="64"/>
      <c r="D66" s="64"/>
      <c r="E66" s="64"/>
      <c r="F66" s="64"/>
      <c r="G66" s="64"/>
      <c r="H66" s="6" t="s">
        <v>110</v>
      </c>
      <c r="I66" s="7">
        <v>800000000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3"/>
    </row>
    <row r="67" spans="1:28" ht="39" outlineLevel="1">
      <c r="A67" s="75"/>
      <c r="B67" s="64"/>
      <c r="C67" s="64"/>
      <c r="D67" s="64"/>
      <c r="E67" s="64"/>
      <c r="F67" s="64"/>
      <c r="G67" s="64"/>
      <c r="H67" s="6" t="s">
        <v>111</v>
      </c>
      <c r="I67" s="7">
        <v>240000000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  <c r="AA67" s="2"/>
      <c r="AB67" s="3"/>
    </row>
    <row r="68" spans="1:28" outlineLevel="1">
      <c r="A68" s="75"/>
      <c r="B68" s="64"/>
      <c r="C68" s="64"/>
      <c r="D68" s="64"/>
      <c r="E68" s="65"/>
      <c r="F68" s="65"/>
      <c r="G68" s="65"/>
      <c r="H68" s="11" t="s">
        <v>19</v>
      </c>
      <c r="I68" s="8">
        <f>+I65+I66+I67</f>
        <v>1200000000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2"/>
      <c r="Y68" s="2"/>
      <c r="Z68" s="2"/>
      <c r="AA68" s="2"/>
      <c r="AB68" s="3"/>
    </row>
    <row r="69" spans="1:28">
      <c r="A69" s="79"/>
      <c r="B69" s="65"/>
      <c r="C69" s="65"/>
      <c r="D69" s="65"/>
      <c r="E69" s="57"/>
      <c r="F69" s="66"/>
      <c r="G69" s="67"/>
      <c r="H69" s="68"/>
      <c r="I69" s="58">
        <f>+I57+I61+I64+I68</f>
        <v>2000000000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2"/>
      <c r="Y69" s="2"/>
      <c r="Z69" s="2"/>
      <c r="AA69" s="2"/>
      <c r="AB69" s="3"/>
    </row>
    <row r="70" spans="1:28" outlineLevel="1">
      <c r="A70" s="81" t="s">
        <v>112</v>
      </c>
      <c r="B70" s="72" t="s">
        <v>113</v>
      </c>
      <c r="C70" s="73" t="s">
        <v>114</v>
      </c>
      <c r="D70" s="82" t="s">
        <v>115</v>
      </c>
      <c r="E70" s="63" t="s">
        <v>116</v>
      </c>
      <c r="F70" s="63" t="s">
        <v>117</v>
      </c>
      <c r="G70" s="80" t="s">
        <v>118</v>
      </c>
      <c r="H70" s="9" t="s">
        <v>36</v>
      </c>
      <c r="I70" s="7">
        <v>278643200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2"/>
      <c r="Y70" s="2"/>
      <c r="Z70" s="2"/>
      <c r="AA70" s="2"/>
      <c r="AB70" s="3"/>
    </row>
    <row r="71" spans="1:28" outlineLevel="1">
      <c r="A71" s="75"/>
      <c r="B71" s="64"/>
      <c r="C71" s="64"/>
      <c r="D71" s="64"/>
      <c r="E71" s="64"/>
      <c r="F71" s="64"/>
      <c r="G71" s="64"/>
      <c r="H71" s="9" t="s">
        <v>49</v>
      </c>
      <c r="I71" s="7">
        <v>2054041184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2"/>
      <c r="Y71" s="2"/>
      <c r="Z71" s="2"/>
      <c r="AA71" s="2"/>
      <c r="AB71" s="3"/>
    </row>
    <row r="72" spans="1:28" outlineLevel="1">
      <c r="A72" s="75"/>
      <c r="B72" s="64"/>
      <c r="C72" s="64"/>
      <c r="D72" s="64"/>
      <c r="E72" s="64"/>
      <c r="F72" s="64"/>
      <c r="G72" s="64"/>
      <c r="H72" s="9" t="s">
        <v>50</v>
      </c>
      <c r="I72" s="7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2"/>
      <c r="Y72" s="2"/>
      <c r="Z72" s="2"/>
      <c r="AA72" s="2"/>
      <c r="AB72" s="3"/>
    </row>
    <row r="73" spans="1:28" outlineLevel="1">
      <c r="A73" s="75"/>
      <c r="B73" s="64"/>
      <c r="C73" s="64"/>
      <c r="D73" s="64"/>
      <c r="E73" s="65"/>
      <c r="F73" s="65"/>
      <c r="G73" s="65"/>
      <c r="H73" s="11" t="s">
        <v>19</v>
      </c>
      <c r="I73" s="8">
        <f>SUM(I70:I72)</f>
        <v>2332684384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2"/>
      <c r="Y73" s="2"/>
      <c r="Z73" s="2"/>
      <c r="AA73" s="2"/>
      <c r="AB73" s="3"/>
    </row>
    <row r="74" spans="1:28" outlineLevel="1">
      <c r="A74" s="75"/>
      <c r="B74" s="64"/>
      <c r="C74" s="64"/>
      <c r="D74" s="64"/>
      <c r="E74" s="63" t="s">
        <v>119</v>
      </c>
      <c r="F74" s="63" t="s">
        <v>120</v>
      </c>
      <c r="G74" s="80" t="s">
        <v>121</v>
      </c>
      <c r="H74" s="9" t="s">
        <v>36</v>
      </c>
      <c r="I74" s="7">
        <v>455507200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2"/>
      <c r="Y74" s="2"/>
      <c r="Z74" s="2"/>
      <c r="AA74" s="2"/>
      <c r="AB74" s="3"/>
    </row>
    <row r="75" spans="1:28" outlineLevel="1">
      <c r="A75" s="75"/>
      <c r="B75" s="64"/>
      <c r="C75" s="64"/>
      <c r="D75" s="64"/>
      <c r="E75" s="64"/>
      <c r="F75" s="64"/>
      <c r="G75" s="64"/>
      <c r="H75" s="9" t="s">
        <v>122</v>
      </c>
      <c r="I75" s="7">
        <v>300160000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"/>
      <c r="X75" s="2"/>
      <c r="Y75" s="2"/>
      <c r="Z75" s="2"/>
      <c r="AA75" s="2"/>
      <c r="AB75" s="3"/>
    </row>
    <row r="76" spans="1:28" outlineLevel="1">
      <c r="A76" s="75"/>
      <c r="B76" s="64"/>
      <c r="C76" s="64"/>
      <c r="D76" s="64"/>
      <c r="E76" s="64"/>
      <c r="F76" s="64"/>
      <c r="G76" s="64"/>
      <c r="H76" s="19" t="s">
        <v>123</v>
      </c>
      <c r="I76" s="7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"/>
      <c r="X76" s="2"/>
      <c r="Y76" s="2"/>
      <c r="Z76" s="2"/>
      <c r="AA76" s="2"/>
      <c r="AB76" s="3"/>
    </row>
    <row r="77" spans="1:28" outlineLevel="1">
      <c r="A77" s="75"/>
      <c r="B77" s="64"/>
      <c r="C77" s="64"/>
      <c r="D77" s="64"/>
      <c r="E77" s="65"/>
      <c r="F77" s="65"/>
      <c r="G77" s="65"/>
      <c r="H77" s="11" t="s">
        <v>19</v>
      </c>
      <c r="I77" s="8">
        <f>SUM(I74:I76)</f>
        <v>755667200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/>
      <c r="X77" s="2"/>
      <c r="Y77" s="2"/>
      <c r="Z77" s="2"/>
      <c r="AA77" s="2"/>
      <c r="AB77" s="3"/>
    </row>
    <row r="78" spans="1:28" ht="26.25" outlineLevel="1">
      <c r="A78" s="75"/>
      <c r="B78" s="64"/>
      <c r="C78" s="64"/>
      <c r="D78" s="64"/>
      <c r="E78" s="63" t="s">
        <v>124</v>
      </c>
      <c r="F78" s="63" t="s">
        <v>125</v>
      </c>
      <c r="G78" s="80" t="s">
        <v>126</v>
      </c>
      <c r="H78" s="9" t="s">
        <v>22</v>
      </c>
      <c r="I78" s="7">
        <v>750400000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2"/>
      <c r="Y78" s="2"/>
      <c r="Z78" s="2"/>
      <c r="AA78" s="2"/>
      <c r="AB78" s="3"/>
    </row>
    <row r="79" spans="1:28" outlineLevel="1">
      <c r="A79" s="75"/>
      <c r="B79" s="64"/>
      <c r="C79" s="64"/>
      <c r="D79" s="64"/>
      <c r="E79" s="64"/>
      <c r="F79" s="64"/>
      <c r="G79" s="64"/>
      <c r="H79" s="9" t="s">
        <v>23</v>
      </c>
      <c r="I79" s="7">
        <v>198624000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2"/>
      <c r="Y79" s="2"/>
      <c r="Z79" s="2"/>
      <c r="AA79" s="2"/>
      <c r="AB79" s="3"/>
    </row>
    <row r="80" spans="1:28" outlineLevel="1">
      <c r="A80" s="75"/>
      <c r="B80" s="64"/>
      <c r="C80" s="64"/>
      <c r="D80" s="64"/>
      <c r="E80" s="65"/>
      <c r="F80" s="65"/>
      <c r="G80" s="65"/>
      <c r="H80" s="11" t="s">
        <v>19</v>
      </c>
      <c r="I80" s="8">
        <f>SUM(I78:I79)</f>
        <v>949024000</v>
      </c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2"/>
      <c r="Y80" s="2"/>
      <c r="Z80" s="2"/>
      <c r="AA80" s="2"/>
      <c r="AB80" s="3"/>
    </row>
    <row r="81" spans="1:28">
      <c r="A81" s="79"/>
      <c r="B81" s="65"/>
      <c r="C81" s="65"/>
      <c r="D81" s="65"/>
      <c r="E81" s="57"/>
      <c r="F81" s="66"/>
      <c r="G81" s="67"/>
      <c r="H81" s="68"/>
      <c r="I81" s="58">
        <f>I73+I77+I80</f>
        <v>4037375584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2"/>
      <c r="Y81" s="2"/>
      <c r="Z81" s="2"/>
      <c r="AA81" s="2"/>
      <c r="AB81" s="3"/>
    </row>
    <row r="82" spans="1:28" ht="51.75" outlineLevel="1">
      <c r="A82" s="74" t="s">
        <v>127</v>
      </c>
      <c r="B82" s="72" t="s">
        <v>128</v>
      </c>
      <c r="C82" s="76" t="s">
        <v>129</v>
      </c>
      <c r="D82" s="77" t="s">
        <v>130</v>
      </c>
      <c r="E82" s="63" t="s">
        <v>131</v>
      </c>
      <c r="F82" s="63" t="s">
        <v>132</v>
      </c>
      <c r="G82" s="63" t="s">
        <v>133</v>
      </c>
      <c r="H82" s="21" t="s">
        <v>134</v>
      </c>
      <c r="I82" s="7">
        <v>178265504</v>
      </c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"/>
      <c r="X82" s="2"/>
      <c r="Y82" s="2"/>
      <c r="Z82" s="2"/>
      <c r="AA82" s="2"/>
      <c r="AB82" s="3"/>
    </row>
    <row r="83" spans="1:28" ht="39" outlineLevel="1">
      <c r="A83" s="75"/>
      <c r="B83" s="64"/>
      <c r="C83" s="64"/>
      <c r="D83" s="64"/>
      <c r="E83" s="64"/>
      <c r="F83" s="64"/>
      <c r="G83" s="64"/>
      <c r="H83" s="21" t="s">
        <v>135</v>
      </c>
      <c r="I83" s="7">
        <v>193399010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"/>
      <c r="X83" s="2"/>
      <c r="Y83" s="2"/>
      <c r="Z83" s="2"/>
      <c r="AA83" s="2"/>
      <c r="AB83" s="3"/>
    </row>
    <row r="84" spans="1:28" outlineLevel="1">
      <c r="A84" s="75"/>
      <c r="B84" s="64"/>
      <c r="C84" s="64"/>
      <c r="D84" s="64"/>
      <c r="E84" s="64"/>
      <c r="F84" s="65"/>
      <c r="G84" s="65"/>
      <c r="H84" s="11" t="s">
        <v>19</v>
      </c>
      <c r="I84" s="51">
        <f>+I82+I83</f>
        <v>371664514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"/>
      <c r="X84" s="2"/>
      <c r="Y84" s="2"/>
      <c r="Z84" s="2"/>
      <c r="AA84" s="2"/>
      <c r="AB84" s="3"/>
    </row>
    <row r="85" spans="1:28" ht="26.25" outlineLevel="1">
      <c r="A85" s="75"/>
      <c r="B85" s="64"/>
      <c r="C85" s="64"/>
      <c r="D85" s="64"/>
      <c r="E85" s="64"/>
      <c r="F85" s="63" t="s">
        <v>136</v>
      </c>
      <c r="G85" s="63" t="s">
        <v>137</v>
      </c>
      <c r="H85" s="21" t="s">
        <v>138</v>
      </c>
      <c r="I85" s="7">
        <v>267293517</v>
      </c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2"/>
      <c r="X85" s="2"/>
      <c r="Y85" s="2"/>
      <c r="Z85" s="2"/>
      <c r="AA85" s="2"/>
      <c r="AB85" s="3"/>
    </row>
    <row r="86" spans="1:28" ht="51.75" outlineLevel="1">
      <c r="A86" s="75"/>
      <c r="B86" s="64"/>
      <c r="C86" s="64"/>
      <c r="D86" s="64"/>
      <c r="E86" s="64"/>
      <c r="F86" s="64"/>
      <c r="G86" s="64"/>
      <c r="H86" s="21" t="s">
        <v>139</v>
      </c>
      <c r="I86" s="7">
        <v>202145959</v>
      </c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2"/>
      <c r="X86" s="2"/>
      <c r="Y86" s="2"/>
      <c r="Z86" s="2"/>
      <c r="AA86" s="2"/>
      <c r="AB86" s="3"/>
    </row>
    <row r="87" spans="1:28" outlineLevel="1">
      <c r="A87" s="75"/>
      <c r="B87" s="64"/>
      <c r="C87" s="64"/>
      <c r="D87" s="64"/>
      <c r="E87" s="65"/>
      <c r="F87" s="65"/>
      <c r="G87" s="65"/>
      <c r="H87" s="11" t="s">
        <v>19</v>
      </c>
      <c r="I87" s="8">
        <f>+I85+I86</f>
        <v>469439476</v>
      </c>
      <c r="J87" s="1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2"/>
      <c r="X87" s="2"/>
      <c r="Y87" s="2"/>
      <c r="Z87" s="2"/>
      <c r="AA87" s="2"/>
      <c r="AB87" s="3"/>
    </row>
    <row r="88" spans="1:28" outlineLevel="1">
      <c r="A88" s="75"/>
      <c r="B88" s="64"/>
      <c r="C88" s="64"/>
      <c r="D88" s="64"/>
      <c r="E88" s="59"/>
      <c r="F88" s="59"/>
      <c r="G88" s="59"/>
      <c r="H88" s="60" t="s">
        <v>140</v>
      </c>
      <c r="I88" s="61">
        <f>I84+I87</f>
        <v>841103990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"/>
      <c r="X88" s="2"/>
      <c r="Y88" s="2"/>
      <c r="Z88" s="2"/>
      <c r="AA88" s="2"/>
      <c r="AB88" s="3"/>
    </row>
    <row r="89" spans="1:28" ht="39" outlineLevel="1">
      <c r="A89" s="78" t="s">
        <v>141</v>
      </c>
      <c r="B89" s="64"/>
      <c r="C89" s="64"/>
      <c r="D89" s="64"/>
      <c r="E89" s="63" t="s">
        <v>142</v>
      </c>
      <c r="F89" s="63" t="s">
        <v>143</v>
      </c>
      <c r="G89" s="63" t="s">
        <v>144</v>
      </c>
      <c r="H89" s="6" t="s">
        <v>145</v>
      </c>
      <c r="I89" s="7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2"/>
      <c r="X89" s="2"/>
      <c r="Y89" s="2"/>
      <c r="Z89" s="2"/>
      <c r="AA89" s="2"/>
      <c r="AB89" s="3"/>
    </row>
    <row r="90" spans="1:28" ht="39" outlineLevel="1">
      <c r="A90" s="75"/>
      <c r="B90" s="64"/>
      <c r="C90" s="64"/>
      <c r="D90" s="64"/>
      <c r="E90" s="64"/>
      <c r="F90" s="64"/>
      <c r="G90" s="64"/>
      <c r="H90" s="21" t="s">
        <v>146</v>
      </c>
      <c r="I90" s="7">
        <v>192509986</v>
      </c>
      <c r="J90" s="22">
        <f>I82+I83+I85+I86+I90</f>
        <v>1033613976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"/>
      <c r="X90" s="2"/>
      <c r="Y90" s="2"/>
      <c r="Z90" s="2"/>
      <c r="AA90" s="2"/>
      <c r="AB90" s="3"/>
    </row>
    <row r="91" spans="1:28" ht="77.25" outlineLevel="1">
      <c r="A91" s="75"/>
      <c r="B91" s="64"/>
      <c r="C91" s="64"/>
      <c r="D91" s="64"/>
      <c r="E91" s="64"/>
      <c r="F91" s="64"/>
      <c r="G91" s="64"/>
      <c r="H91" s="6" t="s">
        <v>147</v>
      </c>
      <c r="I91" s="7">
        <v>737178628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2"/>
      <c r="X91" s="2"/>
      <c r="Y91" s="2"/>
      <c r="Z91" s="2"/>
      <c r="AA91" s="2"/>
      <c r="AB91" s="3"/>
    </row>
    <row r="92" spans="1:28" outlineLevel="1">
      <c r="A92" s="75"/>
      <c r="B92" s="64"/>
      <c r="C92" s="64"/>
      <c r="D92" s="64"/>
      <c r="E92" s="64"/>
      <c r="F92" s="65"/>
      <c r="G92" s="65"/>
      <c r="H92" s="11" t="s">
        <v>19</v>
      </c>
      <c r="I92" s="8">
        <f>+I89+I90+I91</f>
        <v>929688614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2"/>
      <c r="X92" s="2"/>
      <c r="Y92" s="2"/>
      <c r="Z92" s="2"/>
      <c r="AA92" s="2"/>
      <c r="AB92" s="3"/>
    </row>
    <row r="93" spans="1:28" ht="64.5" outlineLevel="1">
      <c r="A93" s="75"/>
      <c r="B93" s="64"/>
      <c r="C93" s="64"/>
      <c r="D93" s="64"/>
      <c r="E93" s="64"/>
      <c r="F93" s="63" t="s">
        <v>148</v>
      </c>
      <c r="G93" s="63" t="s">
        <v>149</v>
      </c>
      <c r="H93" s="6" t="s">
        <v>150</v>
      </c>
      <c r="I93" s="7">
        <v>300163229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2"/>
      <c r="X93" s="2"/>
      <c r="Y93" s="2"/>
      <c r="Z93" s="2"/>
      <c r="AA93" s="2"/>
      <c r="AB93" s="3"/>
    </row>
    <row r="94" spans="1:28" ht="39" outlineLevel="1">
      <c r="A94" s="75"/>
      <c r="B94" s="64"/>
      <c r="C94" s="64"/>
      <c r="D94" s="64"/>
      <c r="E94" s="64"/>
      <c r="F94" s="64"/>
      <c r="G94" s="64"/>
      <c r="H94" s="6" t="s">
        <v>151</v>
      </c>
      <c r="I94" s="7">
        <v>200957456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2"/>
      <c r="X94" s="2"/>
      <c r="Y94" s="2"/>
      <c r="Z94" s="2"/>
      <c r="AA94" s="2"/>
      <c r="AB94" s="3"/>
    </row>
    <row r="95" spans="1:28" outlineLevel="1">
      <c r="A95" s="75"/>
      <c r="B95" s="64"/>
      <c r="C95" s="64"/>
      <c r="D95" s="64"/>
      <c r="E95" s="65"/>
      <c r="F95" s="65"/>
      <c r="G95" s="65"/>
      <c r="H95" s="11" t="s">
        <v>19</v>
      </c>
      <c r="I95" s="8">
        <f>+I93+I94</f>
        <v>501120685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"/>
      <c r="X95" s="2"/>
      <c r="Y95" s="2"/>
      <c r="Z95" s="2"/>
      <c r="AA95" s="2"/>
      <c r="AB95" s="3"/>
    </row>
    <row r="96" spans="1:28" outlineLevel="1">
      <c r="A96" s="79"/>
      <c r="B96" s="65"/>
      <c r="C96" s="65"/>
      <c r="D96" s="65"/>
      <c r="E96" s="57"/>
      <c r="F96" s="66"/>
      <c r="G96" s="67"/>
      <c r="H96" s="68"/>
      <c r="I96" s="61">
        <f>+I84+I87+I92+I95</f>
        <v>2271913289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"/>
      <c r="X96" s="2"/>
      <c r="Y96" s="2"/>
      <c r="Z96" s="2"/>
      <c r="AA96" s="2"/>
      <c r="AB96" s="3"/>
    </row>
    <row r="97" spans="1:28" ht="39" outlineLevel="1">
      <c r="A97" s="74" t="s">
        <v>152</v>
      </c>
      <c r="B97" s="72" t="s">
        <v>153</v>
      </c>
      <c r="C97" s="76" t="s">
        <v>154</v>
      </c>
      <c r="D97" s="77" t="s">
        <v>155</v>
      </c>
      <c r="E97" s="63" t="s">
        <v>156</v>
      </c>
      <c r="F97" s="63" t="s">
        <v>157</v>
      </c>
      <c r="G97" s="63" t="s">
        <v>158</v>
      </c>
      <c r="H97" s="6" t="s">
        <v>159</v>
      </c>
      <c r="I97" s="7">
        <v>89243000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2"/>
      <c r="X97" s="2"/>
      <c r="Y97" s="2"/>
      <c r="Z97" s="2"/>
      <c r="AA97" s="2"/>
      <c r="AB97" s="3"/>
    </row>
    <row r="98" spans="1:28" outlineLevel="1">
      <c r="A98" s="75"/>
      <c r="B98" s="64"/>
      <c r="C98" s="64"/>
      <c r="D98" s="64"/>
      <c r="E98" s="64"/>
      <c r="F98" s="64"/>
      <c r="G98" s="64"/>
      <c r="H98" s="6" t="s">
        <v>160</v>
      </c>
      <c r="I98" s="7">
        <v>783892480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2"/>
      <c r="X98" s="2"/>
      <c r="Y98" s="2"/>
      <c r="Z98" s="2"/>
      <c r="AA98" s="2"/>
      <c r="AB98" s="3"/>
    </row>
    <row r="99" spans="1:28" outlineLevel="1">
      <c r="A99" s="75"/>
      <c r="B99" s="64"/>
      <c r="C99" s="64"/>
      <c r="D99" s="64"/>
      <c r="E99" s="65"/>
      <c r="F99" s="65"/>
      <c r="G99" s="65"/>
      <c r="H99" s="11" t="s">
        <v>19</v>
      </c>
      <c r="I99" s="8">
        <f>+I97+I98</f>
        <v>873135480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2"/>
      <c r="X99" s="2"/>
      <c r="Y99" s="2"/>
      <c r="Z99" s="2"/>
      <c r="AA99" s="2"/>
      <c r="AB99" s="3"/>
    </row>
    <row r="100" spans="1:28" ht="39" outlineLevel="1">
      <c r="A100" s="75"/>
      <c r="B100" s="64"/>
      <c r="C100" s="64"/>
      <c r="D100" s="64"/>
      <c r="E100" s="63" t="s">
        <v>161</v>
      </c>
      <c r="F100" s="63" t="s">
        <v>162</v>
      </c>
      <c r="G100" s="63" t="s">
        <v>163</v>
      </c>
      <c r="H100" s="21" t="s">
        <v>164</v>
      </c>
      <c r="I100" s="7">
        <v>582828732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2"/>
      <c r="X100" s="2"/>
      <c r="Y100" s="2"/>
      <c r="Z100" s="2"/>
      <c r="AA100" s="2"/>
      <c r="AB100" s="3"/>
    </row>
    <row r="101" spans="1:28" ht="26.25" outlineLevel="1">
      <c r="A101" s="75"/>
      <c r="B101" s="64"/>
      <c r="C101" s="64"/>
      <c r="D101" s="64"/>
      <c r="E101" s="64"/>
      <c r="F101" s="64"/>
      <c r="G101" s="64"/>
      <c r="H101" s="21" t="s">
        <v>165</v>
      </c>
      <c r="I101" s="7">
        <v>2122063667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2"/>
      <c r="X101" s="2"/>
      <c r="Y101" s="2"/>
      <c r="Z101" s="2"/>
      <c r="AA101" s="2"/>
      <c r="AB101" s="3"/>
    </row>
    <row r="102" spans="1:28" outlineLevel="1">
      <c r="A102" s="75"/>
      <c r="B102" s="64"/>
      <c r="C102" s="64"/>
      <c r="D102" s="64"/>
      <c r="E102" s="65"/>
      <c r="F102" s="65"/>
      <c r="G102" s="65"/>
      <c r="H102" s="11" t="s">
        <v>19</v>
      </c>
      <c r="I102" s="8">
        <f>+I100+I101</f>
        <v>2704892399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2"/>
      <c r="X102" s="2"/>
      <c r="Y102" s="2"/>
      <c r="Z102" s="2"/>
      <c r="AA102" s="2"/>
      <c r="AB102" s="3"/>
    </row>
    <row r="103" spans="1:28" outlineLevel="1">
      <c r="A103" s="75"/>
      <c r="B103" s="64"/>
      <c r="C103" s="64"/>
      <c r="D103" s="64"/>
      <c r="E103" s="63" t="s">
        <v>166</v>
      </c>
      <c r="F103" s="63" t="s">
        <v>167</v>
      </c>
      <c r="G103" s="63" t="s">
        <v>168</v>
      </c>
      <c r="H103" s="21" t="s">
        <v>169</v>
      </c>
      <c r="I103" s="7">
        <v>314900000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2"/>
      <c r="X103" s="2"/>
      <c r="Y103" s="2"/>
      <c r="Z103" s="2"/>
      <c r="AA103" s="2"/>
      <c r="AB103" s="3"/>
    </row>
    <row r="104" spans="1:28" ht="26.25" outlineLevel="1">
      <c r="A104" s="75"/>
      <c r="B104" s="64"/>
      <c r="C104" s="64"/>
      <c r="D104" s="64"/>
      <c r="E104" s="64"/>
      <c r="F104" s="64"/>
      <c r="G104" s="64"/>
      <c r="H104" s="21" t="s">
        <v>170</v>
      </c>
      <c r="I104" s="7">
        <v>3400000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"/>
      <c r="X104" s="2"/>
      <c r="Y104" s="2"/>
      <c r="Z104" s="2"/>
      <c r="AA104" s="2"/>
      <c r="AB104" s="3"/>
    </row>
    <row r="105" spans="1:28" outlineLevel="1">
      <c r="A105" s="75"/>
      <c r="B105" s="64"/>
      <c r="C105" s="64"/>
      <c r="D105" s="64"/>
      <c r="E105" s="65"/>
      <c r="F105" s="65"/>
      <c r="G105" s="65"/>
      <c r="H105" s="11" t="s">
        <v>19</v>
      </c>
      <c r="I105" s="8">
        <f>+I103+I104</f>
        <v>318300000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2"/>
      <c r="X105" s="2"/>
      <c r="Y105" s="2"/>
      <c r="Z105" s="2"/>
      <c r="AA105" s="2"/>
      <c r="AB105" s="3"/>
    </row>
    <row r="106" spans="1:28">
      <c r="A106" s="79"/>
      <c r="B106" s="65"/>
      <c r="C106" s="65"/>
      <c r="D106" s="65"/>
      <c r="E106" s="57"/>
      <c r="F106" s="66"/>
      <c r="G106" s="67"/>
      <c r="H106" s="68"/>
      <c r="I106" s="58">
        <f>I99+I102+I105</f>
        <v>3896327879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2"/>
      <c r="X106" s="2"/>
      <c r="Y106" s="2"/>
      <c r="Z106" s="2"/>
      <c r="AA106" s="2"/>
      <c r="AB106" s="3"/>
    </row>
    <row r="107" spans="1:28" ht="15.75" customHeight="1">
      <c r="A107" s="69" t="s">
        <v>171</v>
      </c>
      <c r="B107" s="70"/>
      <c r="C107" s="70"/>
      <c r="D107" s="70"/>
      <c r="E107" s="70"/>
      <c r="F107" s="70"/>
      <c r="G107" s="70"/>
      <c r="H107" s="71"/>
      <c r="I107" s="62">
        <f>I81+I20+I13+I28+I69+I35+I106+I96+I54</f>
        <v>28045831271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"/>
      <c r="X107" s="2"/>
      <c r="Y107" s="2"/>
      <c r="Z107" s="2"/>
      <c r="AA107" s="2"/>
      <c r="AB107" s="3"/>
    </row>
    <row r="108" spans="1:28" ht="29.25" customHeight="1">
      <c r="A108" s="23"/>
      <c r="B108" s="1"/>
      <c r="C108" s="1"/>
      <c r="D108" s="24"/>
      <c r="E108" s="24"/>
      <c r="F108" s="24"/>
      <c r="G108" s="25"/>
      <c r="H108" s="25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"/>
      <c r="X108" s="2"/>
      <c r="Y108" s="2"/>
      <c r="Z108" s="2"/>
      <c r="AA108" s="2"/>
      <c r="AB108" s="3"/>
    </row>
    <row r="109" spans="1:28" ht="29.25" customHeight="1">
      <c r="A109" s="27"/>
      <c r="B109" s="5"/>
      <c r="C109" s="5"/>
      <c r="D109" s="24"/>
      <c r="E109" s="24"/>
      <c r="F109" s="24"/>
      <c r="G109" s="28"/>
      <c r="H109" s="28"/>
      <c r="I109" s="2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2"/>
      <c r="X109" s="2"/>
      <c r="Y109" s="2"/>
      <c r="Z109" s="2"/>
      <c r="AA109" s="2"/>
      <c r="AB109" s="3"/>
    </row>
    <row r="110" spans="1:28" ht="29.25" customHeight="1">
      <c r="A110" s="23"/>
      <c r="B110" s="1"/>
      <c r="C110" s="1"/>
      <c r="D110" s="24"/>
      <c r="E110" s="24"/>
      <c r="F110" s="24"/>
      <c r="G110" s="29"/>
      <c r="H110" s="29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"/>
      <c r="X110" s="2"/>
      <c r="Y110" s="2"/>
      <c r="Z110" s="2"/>
      <c r="AA110" s="2"/>
      <c r="AB110" s="3"/>
    </row>
    <row r="111" spans="1:28" ht="29.25" customHeight="1">
      <c r="A111" s="23"/>
      <c r="B111" s="1"/>
      <c r="C111" s="1"/>
      <c r="D111" s="24"/>
      <c r="E111" s="24"/>
      <c r="F111" s="24"/>
      <c r="G111" s="25"/>
      <c r="H111" s="25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"/>
      <c r="X111" s="2"/>
      <c r="Y111" s="2"/>
      <c r="Z111" s="2"/>
      <c r="AA111" s="2"/>
      <c r="AB111" s="3"/>
    </row>
    <row r="112" spans="1:28" ht="29.25" customHeight="1">
      <c r="A112" s="23"/>
      <c r="B112" s="1"/>
      <c r="C112" s="1"/>
      <c r="D112" s="24"/>
      <c r="E112" s="24"/>
      <c r="F112" s="24"/>
      <c r="G112" s="25"/>
      <c r="H112" s="25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"/>
      <c r="X112" s="2"/>
      <c r="Y112" s="2"/>
      <c r="Z112" s="2"/>
      <c r="AA112" s="2"/>
      <c r="AB112" s="3"/>
    </row>
    <row r="113" spans="1:28" ht="29.25" customHeight="1">
      <c r="A113" s="23"/>
      <c r="B113" s="1"/>
      <c r="C113" s="1"/>
      <c r="D113" s="24"/>
      <c r="E113" s="24"/>
      <c r="F113" s="24"/>
      <c r="G113" s="25"/>
      <c r="H113" s="25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"/>
      <c r="X113" s="2"/>
      <c r="Y113" s="2"/>
      <c r="Z113" s="2"/>
      <c r="AA113" s="2"/>
      <c r="AB113" s="3"/>
    </row>
    <row r="114" spans="1:28" ht="29.25" customHeight="1">
      <c r="A114" s="23"/>
      <c r="B114" s="1"/>
      <c r="C114" s="1"/>
      <c r="D114" s="24"/>
      <c r="E114" s="24"/>
      <c r="F114" s="24"/>
      <c r="G114" s="25"/>
      <c r="H114" s="25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2"/>
      <c r="Y114" s="2"/>
      <c r="Z114" s="2"/>
      <c r="AA114" s="2"/>
      <c r="AB114" s="3"/>
    </row>
    <row r="115" spans="1:28" ht="29.25" customHeight="1">
      <c r="A115" s="23"/>
      <c r="B115" s="1"/>
      <c r="C115" s="1"/>
      <c r="D115" s="24"/>
      <c r="E115" s="24"/>
      <c r="F115" s="24"/>
      <c r="G115" s="25"/>
      <c r="H115" s="25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2"/>
      <c r="X115" s="2"/>
      <c r="Y115" s="2"/>
      <c r="Z115" s="2"/>
      <c r="AA115" s="2"/>
      <c r="AB115" s="3"/>
    </row>
    <row r="116" spans="1:28" ht="29.25" customHeight="1">
      <c r="A116" s="23"/>
      <c r="B116" s="1"/>
      <c r="C116" s="1"/>
      <c r="D116" s="24"/>
      <c r="E116" s="24"/>
      <c r="F116" s="24"/>
      <c r="G116" s="25"/>
      <c r="H116" s="25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"/>
      <c r="X116" s="2"/>
      <c r="Y116" s="2"/>
      <c r="Z116" s="2"/>
      <c r="AA116" s="2"/>
      <c r="AB116" s="3"/>
    </row>
    <row r="117" spans="1:28" ht="29.25" customHeight="1">
      <c r="A117" s="23"/>
      <c r="B117" s="1"/>
      <c r="C117" s="1"/>
      <c r="D117" s="24"/>
      <c r="E117" s="24"/>
      <c r="F117" s="24"/>
      <c r="G117" s="25"/>
      <c r="H117" s="25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2"/>
      <c r="X117" s="2"/>
      <c r="Y117" s="2"/>
      <c r="Z117" s="2"/>
      <c r="AA117" s="2"/>
      <c r="AB117" s="3"/>
    </row>
    <row r="118" spans="1:28" ht="29.25" customHeight="1">
      <c r="A118" s="23"/>
      <c r="B118" s="1"/>
      <c r="C118" s="1"/>
      <c r="D118" s="24"/>
      <c r="E118" s="24"/>
      <c r="F118" s="24"/>
      <c r="G118" s="25"/>
      <c r="H118" s="25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2"/>
      <c r="X118" s="2"/>
      <c r="Y118" s="2"/>
      <c r="Z118" s="2"/>
      <c r="AA118" s="2"/>
      <c r="AB118" s="3"/>
    </row>
    <row r="119" spans="1:28" ht="29.25" customHeight="1">
      <c r="A119" s="23"/>
      <c r="B119" s="1"/>
      <c r="C119" s="1"/>
      <c r="D119" s="24"/>
      <c r="E119" s="24"/>
      <c r="F119" s="24"/>
      <c r="G119" s="25"/>
      <c r="H119" s="25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2"/>
      <c r="X119" s="2"/>
      <c r="Y119" s="2"/>
      <c r="Z119" s="2"/>
      <c r="AA119" s="2"/>
      <c r="AB119" s="3"/>
    </row>
    <row r="120" spans="1:28" ht="29.25" customHeight="1">
      <c r="A120" s="23"/>
      <c r="B120" s="1"/>
      <c r="C120" s="1"/>
      <c r="D120" s="24"/>
      <c r="E120" s="24"/>
      <c r="F120" s="24"/>
      <c r="G120" s="25"/>
      <c r="H120" s="25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"/>
      <c r="X120" s="2"/>
      <c r="Y120" s="2"/>
      <c r="Z120" s="2"/>
      <c r="AA120" s="2"/>
      <c r="AB120" s="3"/>
    </row>
    <row r="121" spans="1:28" ht="29.25" customHeight="1">
      <c r="A121" s="23"/>
      <c r="B121" s="1"/>
      <c r="C121" s="1"/>
      <c r="D121" s="24"/>
      <c r="E121" s="24"/>
      <c r="F121" s="24"/>
      <c r="G121" s="25"/>
      <c r="H121" s="25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2"/>
      <c r="X121" s="2"/>
      <c r="Y121" s="2"/>
      <c r="Z121" s="2"/>
      <c r="AA121" s="2"/>
      <c r="AB121" s="3"/>
    </row>
    <row r="122" spans="1:28" ht="29.25" customHeight="1">
      <c r="A122" s="23"/>
      <c r="B122" s="1"/>
      <c r="C122" s="1"/>
      <c r="D122" s="24"/>
      <c r="E122" s="24"/>
      <c r="F122" s="24"/>
      <c r="G122" s="25"/>
      <c r="H122" s="25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2"/>
      <c r="X122" s="2"/>
      <c r="Y122" s="2"/>
      <c r="Z122" s="2"/>
      <c r="AA122" s="2"/>
      <c r="AB122" s="3"/>
    </row>
    <row r="123" spans="1:28" ht="29.25" customHeight="1">
      <c r="A123" s="23"/>
      <c r="B123" s="1"/>
      <c r="C123" s="1"/>
      <c r="D123" s="24"/>
      <c r="E123" s="24"/>
      <c r="F123" s="24"/>
      <c r="G123" s="25"/>
      <c r="H123" s="25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2"/>
      <c r="X123" s="2"/>
      <c r="Y123" s="2"/>
      <c r="Z123" s="2"/>
      <c r="AA123" s="2"/>
      <c r="AB123" s="3"/>
    </row>
    <row r="124" spans="1:28" ht="29.25" customHeight="1">
      <c r="A124" s="23"/>
      <c r="B124" s="1"/>
      <c r="C124" s="1"/>
      <c r="D124" s="24"/>
      <c r="E124" s="24"/>
      <c r="F124" s="24"/>
      <c r="G124" s="25"/>
      <c r="H124" s="25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2"/>
      <c r="X124" s="2"/>
      <c r="Y124" s="2"/>
      <c r="Z124" s="2"/>
      <c r="AA124" s="2"/>
      <c r="AB124" s="3"/>
    </row>
    <row r="125" spans="1:28" ht="29.25" customHeight="1">
      <c r="A125" s="23"/>
      <c r="B125" s="1"/>
      <c r="C125" s="1"/>
      <c r="D125" s="24"/>
      <c r="E125" s="24"/>
      <c r="F125" s="24"/>
      <c r="G125" s="25"/>
      <c r="H125" s="25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2"/>
      <c r="X125" s="2"/>
      <c r="Y125" s="2"/>
      <c r="Z125" s="2"/>
      <c r="AA125" s="2"/>
      <c r="AB125" s="3"/>
    </row>
    <row r="126" spans="1:28" ht="29.25" customHeight="1">
      <c r="A126" s="23"/>
      <c r="B126" s="1"/>
      <c r="C126" s="1"/>
      <c r="D126" s="24"/>
      <c r="E126" s="24"/>
      <c r="F126" s="24"/>
      <c r="G126" s="25"/>
      <c r="H126" s="25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2"/>
      <c r="X126" s="2"/>
      <c r="Y126" s="2"/>
      <c r="Z126" s="2"/>
      <c r="AA126" s="2"/>
      <c r="AB126" s="3"/>
    </row>
    <row r="127" spans="1:28" ht="29.25" customHeight="1">
      <c r="A127" s="23"/>
      <c r="B127" s="1"/>
      <c r="C127" s="1"/>
      <c r="D127" s="24"/>
      <c r="E127" s="24"/>
      <c r="F127" s="24"/>
      <c r="G127" s="25"/>
      <c r="H127" s="25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2"/>
      <c r="X127" s="2"/>
      <c r="Y127" s="2"/>
      <c r="Z127" s="2"/>
      <c r="AA127" s="2"/>
      <c r="AB127" s="3"/>
    </row>
    <row r="128" spans="1:28" ht="29.25" customHeight="1">
      <c r="A128" s="23"/>
      <c r="B128" s="1"/>
      <c r="C128" s="1"/>
      <c r="D128" s="24"/>
      <c r="E128" s="24"/>
      <c r="F128" s="24"/>
      <c r="G128" s="25"/>
      <c r="H128" s="25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2"/>
      <c r="X128" s="2"/>
      <c r="Y128" s="2"/>
      <c r="Z128" s="2"/>
      <c r="AA128" s="2"/>
      <c r="AB128" s="3"/>
    </row>
    <row r="129" spans="1:28" ht="29.25" customHeight="1">
      <c r="A129" s="23"/>
      <c r="B129" s="1"/>
      <c r="C129" s="1"/>
      <c r="D129" s="24"/>
      <c r="E129" s="24"/>
      <c r="F129" s="24"/>
      <c r="G129" s="25"/>
      <c r="H129" s="25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2"/>
      <c r="X129" s="2"/>
      <c r="Y129" s="2"/>
      <c r="Z129" s="2"/>
      <c r="AA129" s="2"/>
      <c r="AB129" s="3"/>
    </row>
    <row r="130" spans="1:28" ht="29.25" customHeight="1">
      <c r="A130" s="23"/>
      <c r="B130" s="1"/>
      <c r="C130" s="1"/>
      <c r="D130" s="24"/>
      <c r="E130" s="24"/>
      <c r="F130" s="24"/>
      <c r="G130" s="25"/>
      <c r="H130" s="25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2"/>
      <c r="X130" s="2"/>
      <c r="Y130" s="2"/>
      <c r="Z130" s="2"/>
      <c r="AA130" s="2"/>
      <c r="AB130" s="3"/>
    </row>
    <row r="131" spans="1:28" ht="29.25" customHeight="1">
      <c r="A131" s="23"/>
      <c r="B131" s="1"/>
      <c r="C131" s="1"/>
      <c r="D131" s="24"/>
      <c r="E131" s="24"/>
      <c r="F131" s="24"/>
      <c r="G131" s="25"/>
      <c r="H131" s="25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2"/>
      <c r="X131" s="2"/>
      <c r="Y131" s="2"/>
      <c r="Z131" s="2"/>
      <c r="AA131" s="2"/>
      <c r="AB131" s="3"/>
    </row>
    <row r="132" spans="1:28" ht="29.25" customHeight="1">
      <c r="A132" s="23"/>
      <c r="B132" s="1"/>
      <c r="C132" s="1"/>
      <c r="D132" s="24"/>
      <c r="E132" s="24"/>
      <c r="F132" s="24"/>
      <c r="G132" s="25"/>
      <c r="H132" s="25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2"/>
      <c r="X132" s="2"/>
      <c r="Y132" s="2"/>
      <c r="Z132" s="2"/>
      <c r="AA132" s="2"/>
      <c r="AB132" s="3"/>
    </row>
    <row r="133" spans="1:28" ht="29.25" customHeight="1">
      <c r="A133" s="23"/>
      <c r="B133" s="1"/>
      <c r="C133" s="1"/>
      <c r="D133" s="24"/>
      <c r="E133" s="24"/>
      <c r="F133" s="24"/>
      <c r="G133" s="25"/>
      <c r="H133" s="25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2"/>
      <c r="X133" s="2"/>
      <c r="Y133" s="2"/>
      <c r="Z133" s="2"/>
      <c r="AA133" s="2"/>
      <c r="AB133" s="3"/>
    </row>
    <row r="134" spans="1:28" ht="29.25" customHeight="1">
      <c r="A134" s="23"/>
      <c r="B134" s="1"/>
      <c r="C134" s="1"/>
      <c r="D134" s="24"/>
      <c r="E134" s="24"/>
      <c r="F134" s="24"/>
      <c r="G134" s="25"/>
      <c r="H134" s="25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2"/>
      <c r="X134" s="2"/>
      <c r="Y134" s="2"/>
      <c r="Z134" s="2"/>
      <c r="AA134" s="2"/>
      <c r="AB134" s="3"/>
    </row>
    <row r="135" spans="1:28" ht="29.25" customHeight="1">
      <c r="A135" s="23"/>
      <c r="B135" s="1"/>
      <c r="C135" s="1"/>
      <c r="D135" s="24"/>
      <c r="E135" s="24"/>
      <c r="F135" s="24"/>
      <c r="G135" s="25"/>
      <c r="H135" s="25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2"/>
      <c r="X135" s="2"/>
      <c r="Y135" s="2"/>
      <c r="Z135" s="2"/>
      <c r="AA135" s="2"/>
      <c r="AB135" s="3"/>
    </row>
    <row r="136" spans="1:28" ht="29.25" customHeight="1">
      <c r="A136" s="23"/>
      <c r="B136" s="1"/>
      <c r="C136" s="1"/>
      <c r="D136" s="24"/>
      <c r="E136" s="24"/>
      <c r="F136" s="24"/>
      <c r="G136" s="25"/>
      <c r="H136" s="25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2"/>
      <c r="X136" s="2"/>
      <c r="Y136" s="2"/>
      <c r="Z136" s="2"/>
      <c r="AA136" s="2"/>
      <c r="AB136" s="3"/>
    </row>
    <row r="137" spans="1:28" ht="29.25" customHeight="1">
      <c r="A137" s="23"/>
      <c r="B137" s="1"/>
      <c r="C137" s="1"/>
      <c r="D137" s="24"/>
      <c r="E137" s="24"/>
      <c r="F137" s="24"/>
      <c r="G137" s="25"/>
      <c r="H137" s="25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"/>
      <c r="X137" s="2"/>
      <c r="Y137" s="2"/>
      <c r="Z137" s="2"/>
      <c r="AA137" s="2"/>
      <c r="AB137" s="3"/>
    </row>
    <row r="138" spans="1:28" ht="29.25" customHeight="1">
      <c r="A138" s="23"/>
      <c r="B138" s="1"/>
      <c r="C138" s="1"/>
      <c r="D138" s="24"/>
      <c r="E138" s="24"/>
      <c r="F138" s="24"/>
      <c r="G138" s="25"/>
      <c r="H138" s="25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2"/>
      <c r="X138" s="2"/>
      <c r="Y138" s="2"/>
      <c r="Z138" s="2"/>
      <c r="AA138" s="2"/>
      <c r="AB138" s="3"/>
    </row>
    <row r="139" spans="1:28" ht="29.25" customHeight="1">
      <c r="A139" s="23"/>
      <c r="B139" s="1"/>
      <c r="C139" s="1"/>
      <c r="D139" s="24"/>
      <c r="E139" s="24"/>
      <c r="F139" s="24"/>
      <c r="G139" s="25"/>
      <c r="H139" s="25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2"/>
      <c r="X139" s="2"/>
      <c r="Y139" s="2"/>
      <c r="Z139" s="2"/>
      <c r="AA139" s="2"/>
      <c r="AB139" s="3"/>
    </row>
    <row r="140" spans="1:28" ht="29.25" customHeight="1">
      <c r="A140" s="23"/>
      <c r="B140" s="1"/>
      <c r="C140" s="1"/>
      <c r="D140" s="24"/>
      <c r="E140" s="24"/>
      <c r="F140" s="24"/>
      <c r="G140" s="25"/>
      <c r="H140" s="25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2"/>
      <c r="X140" s="2"/>
      <c r="Y140" s="2"/>
      <c r="Z140" s="2"/>
      <c r="AA140" s="2"/>
      <c r="AB140" s="3"/>
    </row>
    <row r="141" spans="1:28" ht="29.25" customHeight="1">
      <c r="A141" s="23"/>
      <c r="B141" s="1"/>
      <c r="C141" s="1"/>
      <c r="D141" s="24"/>
      <c r="E141" s="24"/>
      <c r="F141" s="24"/>
      <c r="G141" s="25"/>
      <c r="H141" s="25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2"/>
      <c r="X141" s="2"/>
      <c r="Y141" s="2"/>
      <c r="Z141" s="2"/>
      <c r="AA141" s="2"/>
      <c r="AB141" s="3"/>
    </row>
    <row r="142" spans="1:28" ht="29.25" customHeight="1">
      <c r="A142" s="23"/>
      <c r="B142" s="1"/>
      <c r="C142" s="1"/>
      <c r="D142" s="24"/>
      <c r="E142" s="24"/>
      <c r="F142" s="24"/>
      <c r="G142" s="25"/>
      <c r="H142" s="25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2"/>
      <c r="X142" s="2"/>
      <c r="Y142" s="2"/>
      <c r="Z142" s="2"/>
      <c r="AA142" s="2"/>
      <c r="AB142" s="3"/>
    </row>
    <row r="143" spans="1:28" ht="29.25" customHeight="1">
      <c r="A143" s="23"/>
      <c r="B143" s="1"/>
      <c r="C143" s="1"/>
      <c r="D143" s="24"/>
      <c r="E143" s="24"/>
      <c r="F143" s="24"/>
      <c r="G143" s="25"/>
      <c r="H143" s="25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2"/>
      <c r="X143" s="2"/>
      <c r="Y143" s="2"/>
      <c r="Z143" s="2"/>
      <c r="AA143" s="2"/>
      <c r="AB143" s="3"/>
    </row>
    <row r="144" spans="1:28" ht="29.25" customHeight="1">
      <c r="A144" s="23"/>
      <c r="B144" s="1"/>
      <c r="C144" s="1"/>
      <c r="D144" s="24"/>
      <c r="E144" s="24"/>
      <c r="F144" s="24"/>
      <c r="G144" s="25"/>
      <c r="H144" s="25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2"/>
      <c r="X144" s="2"/>
      <c r="Y144" s="2"/>
      <c r="Z144" s="2"/>
      <c r="AA144" s="2"/>
      <c r="AB144" s="3"/>
    </row>
    <row r="145" spans="1:28" ht="29.25" customHeight="1">
      <c r="A145" s="23"/>
      <c r="B145" s="1"/>
      <c r="C145" s="1"/>
      <c r="D145" s="24"/>
      <c r="E145" s="24"/>
      <c r="F145" s="24"/>
      <c r="G145" s="25"/>
      <c r="H145" s="25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2"/>
      <c r="X145" s="2"/>
      <c r="Y145" s="2"/>
      <c r="Z145" s="2"/>
      <c r="AA145" s="2"/>
      <c r="AB145" s="3"/>
    </row>
    <row r="146" spans="1:28" ht="29.25" customHeight="1">
      <c r="A146" s="23"/>
      <c r="B146" s="1"/>
      <c r="C146" s="1"/>
      <c r="D146" s="24"/>
      <c r="E146" s="24"/>
      <c r="F146" s="24"/>
      <c r="G146" s="25"/>
      <c r="H146" s="25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2"/>
      <c r="X146" s="2"/>
      <c r="Y146" s="2"/>
      <c r="Z146" s="2"/>
      <c r="AA146" s="2"/>
      <c r="AB146" s="3"/>
    </row>
    <row r="147" spans="1:28" ht="29.25" customHeight="1">
      <c r="A147" s="23"/>
      <c r="B147" s="1"/>
      <c r="C147" s="1"/>
      <c r="D147" s="24"/>
      <c r="E147" s="24"/>
      <c r="F147" s="24"/>
      <c r="G147" s="25"/>
      <c r="H147" s="25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2"/>
      <c r="X147" s="2"/>
      <c r="Y147" s="2"/>
      <c r="Z147" s="2"/>
      <c r="AA147" s="2"/>
      <c r="AB147" s="3"/>
    </row>
    <row r="148" spans="1:28" ht="29.25" customHeight="1">
      <c r="A148" s="23"/>
      <c r="B148" s="1"/>
      <c r="C148" s="1"/>
      <c r="D148" s="24"/>
      <c r="E148" s="24"/>
      <c r="F148" s="24"/>
      <c r="G148" s="25"/>
      <c r="H148" s="25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2"/>
      <c r="X148" s="2"/>
      <c r="Y148" s="2"/>
      <c r="Z148" s="2"/>
      <c r="AA148" s="2"/>
      <c r="AB148" s="3"/>
    </row>
    <row r="149" spans="1:28" ht="29.25" customHeight="1">
      <c r="A149" s="23"/>
      <c r="B149" s="1"/>
      <c r="C149" s="1"/>
      <c r="D149" s="24"/>
      <c r="E149" s="24"/>
      <c r="F149" s="24"/>
      <c r="G149" s="25"/>
      <c r="H149" s="25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2"/>
      <c r="X149" s="2"/>
      <c r="Y149" s="2"/>
      <c r="Z149" s="2"/>
      <c r="AA149" s="2"/>
      <c r="AB149" s="3"/>
    </row>
    <row r="150" spans="1:28" ht="29.25" customHeight="1">
      <c r="A150" s="23"/>
      <c r="B150" s="1"/>
      <c r="C150" s="1"/>
      <c r="D150" s="24"/>
      <c r="E150" s="24"/>
      <c r="F150" s="24"/>
      <c r="G150" s="25"/>
      <c r="H150" s="25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2"/>
      <c r="X150" s="2"/>
      <c r="Y150" s="2"/>
      <c r="Z150" s="2"/>
      <c r="AA150" s="2"/>
      <c r="AB150" s="3"/>
    </row>
    <row r="151" spans="1:28" ht="29.25" customHeight="1">
      <c r="A151" s="23"/>
      <c r="B151" s="1"/>
      <c r="C151" s="1"/>
      <c r="D151" s="24"/>
      <c r="E151" s="24"/>
      <c r="F151" s="24"/>
      <c r="G151" s="25"/>
      <c r="H151" s="25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2"/>
      <c r="X151" s="2"/>
      <c r="Y151" s="2"/>
      <c r="Z151" s="2"/>
      <c r="AA151" s="2"/>
      <c r="AB151" s="3"/>
    </row>
    <row r="152" spans="1:28" ht="29.25" customHeight="1">
      <c r="A152" s="23"/>
      <c r="B152" s="1"/>
      <c r="C152" s="1"/>
      <c r="D152" s="24"/>
      <c r="E152" s="24"/>
      <c r="F152" s="24"/>
      <c r="G152" s="25"/>
      <c r="H152" s="25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2"/>
      <c r="X152" s="2"/>
      <c r="Y152" s="2"/>
      <c r="Z152" s="2"/>
      <c r="AA152" s="2"/>
      <c r="AB152" s="3"/>
    </row>
    <row r="153" spans="1:28" ht="29.25" customHeight="1">
      <c r="A153" s="23"/>
      <c r="B153" s="1"/>
      <c r="C153" s="1"/>
      <c r="D153" s="24"/>
      <c r="E153" s="24"/>
      <c r="F153" s="24"/>
      <c r="G153" s="25"/>
      <c r="H153" s="25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2"/>
      <c r="X153" s="2"/>
      <c r="Y153" s="2"/>
      <c r="Z153" s="2"/>
      <c r="AA153" s="2"/>
      <c r="AB153" s="3"/>
    </row>
    <row r="154" spans="1:28" ht="29.25" customHeight="1">
      <c r="A154" s="23"/>
      <c r="B154" s="1"/>
      <c r="C154" s="1"/>
      <c r="D154" s="24"/>
      <c r="E154" s="24"/>
      <c r="F154" s="24"/>
      <c r="G154" s="25"/>
      <c r="H154" s="25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"/>
      <c r="X154" s="2"/>
      <c r="Y154" s="2"/>
      <c r="Z154" s="2"/>
      <c r="AA154" s="2"/>
      <c r="AB154" s="3"/>
    </row>
    <row r="155" spans="1:28" ht="29.25" customHeight="1">
      <c r="A155" s="23"/>
      <c r="B155" s="1"/>
      <c r="C155" s="1"/>
      <c r="D155" s="24"/>
      <c r="E155" s="24"/>
      <c r="F155" s="24"/>
      <c r="G155" s="25"/>
      <c r="H155" s="25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2"/>
      <c r="X155" s="2"/>
      <c r="Y155" s="2"/>
      <c r="Z155" s="2"/>
      <c r="AA155" s="2"/>
      <c r="AB155" s="3"/>
    </row>
    <row r="156" spans="1:28" ht="29.25" customHeight="1">
      <c r="A156" s="23"/>
      <c r="B156" s="1"/>
      <c r="C156" s="1"/>
      <c r="D156" s="24"/>
      <c r="E156" s="24"/>
      <c r="F156" s="24"/>
      <c r="G156" s="25"/>
      <c r="H156" s="25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2"/>
      <c r="X156" s="2"/>
      <c r="Y156" s="2"/>
      <c r="Z156" s="2"/>
      <c r="AA156" s="2"/>
      <c r="AB156" s="3"/>
    </row>
    <row r="157" spans="1:28" ht="29.25" customHeight="1">
      <c r="A157" s="23"/>
      <c r="B157" s="1"/>
      <c r="C157" s="1"/>
      <c r="D157" s="24"/>
      <c r="E157" s="24"/>
      <c r="F157" s="24"/>
      <c r="G157" s="25"/>
      <c r="H157" s="25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2"/>
      <c r="X157" s="2"/>
      <c r="Y157" s="2"/>
      <c r="Z157" s="2"/>
      <c r="AA157" s="2"/>
      <c r="AB157" s="3"/>
    </row>
    <row r="158" spans="1:28" ht="29.25" customHeight="1">
      <c r="A158" s="23"/>
      <c r="B158" s="1"/>
      <c r="C158" s="1"/>
      <c r="D158" s="24"/>
      <c r="E158" s="24"/>
      <c r="F158" s="24"/>
      <c r="G158" s="25"/>
      <c r="H158" s="25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2"/>
      <c r="X158" s="2"/>
      <c r="Y158" s="2"/>
      <c r="Z158" s="2"/>
      <c r="AA158" s="2"/>
      <c r="AB158" s="3"/>
    </row>
    <row r="159" spans="1:28" ht="29.25" customHeight="1">
      <c r="A159" s="23"/>
      <c r="B159" s="1"/>
      <c r="C159" s="1"/>
      <c r="D159" s="24"/>
      <c r="E159" s="24"/>
      <c r="F159" s="24"/>
      <c r="G159" s="25"/>
      <c r="H159" s="25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2"/>
      <c r="X159" s="2"/>
      <c r="Y159" s="2"/>
      <c r="Z159" s="2"/>
      <c r="AA159" s="2"/>
      <c r="AB159" s="3"/>
    </row>
    <row r="160" spans="1:28" ht="29.25" customHeight="1">
      <c r="A160" s="23"/>
      <c r="B160" s="1"/>
      <c r="C160" s="1"/>
      <c r="D160" s="24"/>
      <c r="E160" s="24"/>
      <c r="F160" s="24"/>
      <c r="G160" s="25"/>
      <c r="H160" s="25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2"/>
      <c r="X160" s="2"/>
      <c r="Y160" s="2"/>
      <c r="Z160" s="2"/>
      <c r="AA160" s="2"/>
      <c r="AB160" s="3"/>
    </row>
    <row r="161" spans="1:28" ht="29.25" customHeight="1">
      <c r="A161" s="23"/>
      <c r="B161" s="1"/>
      <c r="C161" s="1"/>
      <c r="D161" s="24"/>
      <c r="E161" s="24"/>
      <c r="F161" s="24"/>
      <c r="G161" s="25"/>
      <c r="H161" s="25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2"/>
      <c r="X161" s="2"/>
      <c r="Y161" s="2"/>
      <c r="Z161" s="2"/>
      <c r="AA161" s="2"/>
      <c r="AB161" s="3"/>
    </row>
    <row r="162" spans="1:28" ht="29.25" customHeight="1">
      <c r="A162" s="23"/>
      <c r="B162" s="1"/>
      <c r="C162" s="1"/>
      <c r="D162" s="24"/>
      <c r="E162" s="24"/>
      <c r="F162" s="24"/>
      <c r="G162" s="25"/>
      <c r="H162" s="25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2"/>
      <c r="X162" s="2"/>
      <c r="Y162" s="2"/>
      <c r="Z162" s="2"/>
      <c r="AA162" s="2"/>
      <c r="AB162" s="3"/>
    </row>
    <row r="163" spans="1:28" ht="29.25" customHeight="1">
      <c r="A163" s="23"/>
      <c r="B163" s="1"/>
      <c r="C163" s="1"/>
      <c r="D163" s="24"/>
      <c r="E163" s="24"/>
      <c r="F163" s="24"/>
      <c r="G163" s="25"/>
      <c r="H163" s="25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2"/>
      <c r="X163" s="2"/>
      <c r="Y163" s="2"/>
      <c r="Z163" s="2"/>
      <c r="AA163" s="2"/>
      <c r="AB163" s="3"/>
    </row>
    <row r="164" spans="1:28" ht="29.25" customHeight="1">
      <c r="A164" s="23"/>
      <c r="B164" s="1"/>
      <c r="C164" s="1"/>
      <c r="D164" s="24"/>
      <c r="E164" s="24"/>
      <c r="F164" s="24"/>
      <c r="G164" s="25"/>
      <c r="H164" s="25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2"/>
      <c r="X164" s="2"/>
      <c r="Y164" s="2"/>
      <c r="Z164" s="2"/>
      <c r="AA164" s="2"/>
      <c r="AB164" s="3"/>
    </row>
    <row r="165" spans="1:28" ht="29.25" customHeight="1">
      <c r="A165" s="23"/>
      <c r="B165" s="1"/>
      <c r="C165" s="1"/>
      <c r="D165" s="24"/>
      <c r="E165" s="24"/>
      <c r="F165" s="24"/>
      <c r="G165" s="25"/>
      <c r="H165" s="25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2"/>
      <c r="X165" s="2"/>
      <c r="Y165" s="2"/>
      <c r="Z165" s="2"/>
      <c r="AA165" s="2"/>
      <c r="AB165" s="3"/>
    </row>
    <row r="166" spans="1:28" ht="29.25" customHeight="1">
      <c r="A166" s="23"/>
      <c r="B166" s="1"/>
      <c r="C166" s="1"/>
      <c r="D166" s="24"/>
      <c r="E166" s="24"/>
      <c r="F166" s="24"/>
      <c r="G166" s="25"/>
      <c r="H166" s="25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2"/>
      <c r="X166" s="2"/>
      <c r="Y166" s="2"/>
      <c r="Z166" s="2"/>
      <c r="AA166" s="2"/>
      <c r="AB166" s="3"/>
    </row>
    <row r="167" spans="1:28" ht="29.25" customHeight="1">
      <c r="A167" s="23"/>
      <c r="B167" s="1"/>
      <c r="C167" s="1"/>
      <c r="D167" s="24"/>
      <c r="E167" s="24"/>
      <c r="F167" s="24"/>
      <c r="G167" s="25"/>
      <c r="H167" s="25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"/>
      <c r="X167" s="2"/>
      <c r="Y167" s="2"/>
      <c r="Z167" s="2"/>
      <c r="AA167" s="2"/>
      <c r="AB167" s="3"/>
    </row>
    <row r="168" spans="1:28" ht="29.25" customHeight="1">
      <c r="A168" s="23"/>
      <c r="B168" s="1"/>
      <c r="C168" s="1"/>
      <c r="D168" s="24"/>
      <c r="E168" s="24"/>
      <c r="F168" s="24"/>
      <c r="G168" s="25"/>
      <c r="H168" s="25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2"/>
      <c r="X168" s="2"/>
      <c r="Y168" s="2"/>
      <c r="Z168" s="2"/>
      <c r="AA168" s="2"/>
      <c r="AB168" s="3"/>
    </row>
    <row r="169" spans="1:28" ht="29.25" customHeight="1">
      <c r="A169" s="23"/>
      <c r="B169" s="1"/>
      <c r="C169" s="1"/>
      <c r="D169" s="24"/>
      <c r="E169" s="24"/>
      <c r="F169" s="24"/>
      <c r="G169" s="25"/>
      <c r="H169" s="25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2"/>
      <c r="X169" s="2"/>
      <c r="Y169" s="2"/>
      <c r="Z169" s="2"/>
      <c r="AA169" s="2"/>
      <c r="AB169" s="3"/>
    </row>
    <row r="170" spans="1:28" ht="29.25" customHeight="1">
      <c r="A170" s="23"/>
      <c r="B170" s="1"/>
      <c r="C170" s="1"/>
      <c r="D170" s="24"/>
      <c r="E170" s="24"/>
      <c r="F170" s="24"/>
      <c r="G170" s="25"/>
      <c r="H170" s="25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2"/>
      <c r="X170" s="2"/>
      <c r="Y170" s="2"/>
      <c r="Z170" s="2"/>
      <c r="AA170" s="2"/>
      <c r="AB170" s="3"/>
    </row>
    <row r="171" spans="1:28" ht="29.25" customHeight="1">
      <c r="A171" s="23"/>
      <c r="B171" s="1"/>
      <c r="C171" s="1"/>
      <c r="D171" s="24"/>
      <c r="E171" s="24"/>
      <c r="F171" s="24"/>
      <c r="G171" s="25"/>
      <c r="H171" s="25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2"/>
      <c r="X171" s="2"/>
      <c r="Y171" s="2"/>
      <c r="Z171" s="2"/>
      <c r="AA171" s="2"/>
      <c r="AB171" s="3"/>
    </row>
    <row r="172" spans="1:28" ht="29.25" customHeight="1">
      <c r="A172" s="23"/>
      <c r="B172" s="1"/>
      <c r="C172" s="1"/>
      <c r="D172" s="24"/>
      <c r="E172" s="24"/>
      <c r="F172" s="24"/>
      <c r="G172" s="25"/>
      <c r="H172" s="25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2"/>
      <c r="X172" s="2"/>
      <c r="Y172" s="2"/>
      <c r="Z172" s="2"/>
      <c r="AA172" s="2"/>
      <c r="AB172" s="3"/>
    </row>
    <row r="173" spans="1:28" ht="29.25" customHeight="1">
      <c r="A173" s="23"/>
      <c r="B173" s="1"/>
      <c r="C173" s="1"/>
      <c r="D173" s="24"/>
      <c r="E173" s="24"/>
      <c r="F173" s="24"/>
      <c r="G173" s="25"/>
      <c r="H173" s="25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2"/>
      <c r="X173" s="2"/>
      <c r="Y173" s="2"/>
      <c r="Z173" s="2"/>
      <c r="AA173" s="2"/>
      <c r="AB173" s="3"/>
    </row>
    <row r="174" spans="1:28" ht="29.25" customHeight="1">
      <c r="A174" s="23"/>
      <c r="B174" s="1"/>
      <c r="C174" s="1"/>
      <c r="D174" s="24"/>
      <c r="E174" s="24"/>
      <c r="F174" s="24"/>
      <c r="G174" s="25"/>
      <c r="H174" s="25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2"/>
      <c r="X174" s="2"/>
      <c r="Y174" s="2"/>
      <c r="Z174" s="2"/>
      <c r="AA174" s="2"/>
      <c r="AB174" s="3"/>
    </row>
    <row r="175" spans="1:28" ht="29.25" customHeight="1">
      <c r="A175" s="23"/>
      <c r="B175" s="1"/>
      <c r="C175" s="1"/>
      <c r="D175" s="24"/>
      <c r="E175" s="24"/>
      <c r="F175" s="24"/>
      <c r="G175" s="25"/>
      <c r="H175" s="25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2"/>
      <c r="X175" s="2"/>
      <c r="Y175" s="2"/>
      <c r="Z175" s="2"/>
      <c r="AA175" s="2"/>
      <c r="AB175" s="3"/>
    </row>
    <row r="176" spans="1:28" ht="29.25" customHeight="1">
      <c r="A176" s="23"/>
      <c r="B176" s="1"/>
      <c r="C176" s="1"/>
      <c r="D176" s="24"/>
      <c r="E176" s="24"/>
      <c r="F176" s="24"/>
      <c r="G176" s="25"/>
      <c r="H176" s="25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2"/>
      <c r="X176" s="2"/>
      <c r="Y176" s="2"/>
      <c r="Z176" s="2"/>
      <c r="AA176" s="2"/>
      <c r="AB176" s="3"/>
    </row>
    <row r="177" spans="1:28" ht="29.25" customHeight="1">
      <c r="A177" s="23"/>
      <c r="B177" s="1"/>
      <c r="C177" s="1"/>
      <c r="D177" s="24"/>
      <c r="E177" s="24"/>
      <c r="F177" s="24"/>
      <c r="G177" s="25"/>
      <c r="H177" s="25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2"/>
      <c r="X177" s="2"/>
      <c r="Y177" s="2"/>
      <c r="Z177" s="2"/>
      <c r="AA177" s="2"/>
      <c r="AB177" s="3"/>
    </row>
    <row r="178" spans="1:28" ht="29.25" customHeight="1">
      <c r="A178" s="23"/>
      <c r="B178" s="1"/>
      <c r="C178" s="1"/>
      <c r="D178" s="24"/>
      <c r="E178" s="24"/>
      <c r="F178" s="24"/>
      <c r="G178" s="25"/>
      <c r="H178" s="25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2"/>
      <c r="X178" s="2"/>
      <c r="Y178" s="2"/>
      <c r="Z178" s="2"/>
      <c r="AA178" s="2"/>
      <c r="AB178" s="3"/>
    </row>
    <row r="179" spans="1:28" ht="29.25" customHeight="1">
      <c r="A179" s="23"/>
      <c r="B179" s="1"/>
      <c r="C179" s="1"/>
      <c r="D179" s="24"/>
      <c r="E179" s="24"/>
      <c r="F179" s="24"/>
      <c r="G179" s="25"/>
      <c r="H179" s="25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2"/>
      <c r="X179" s="2"/>
      <c r="Y179" s="2"/>
      <c r="Z179" s="2"/>
      <c r="AA179" s="2"/>
      <c r="AB179" s="3"/>
    </row>
    <row r="180" spans="1:28" ht="29.25" customHeight="1">
      <c r="A180" s="23"/>
      <c r="B180" s="1"/>
      <c r="C180" s="1"/>
      <c r="D180" s="24"/>
      <c r="E180" s="24"/>
      <c r="F180" s="24"/>
      <c r="G180" s="25"/>
      <c r="H180" s="25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2"/>
      <c r="X180" s="2"/>
      <c r="Y180" s="2"/>
      <c r="Z180" s="2"/>
      <c r="AA180" s="2"/>
      <c r="AB180" s="3"/>
    </row>
    <row r="181" spans="1:28" ht="29.25" customHeight="1">
      <c r="A181" s="23"/>
      <c r="B181" s="1"/>
      <c r="C181" s="1"/>
      <c r="D181" s="24"/>
      <c r="E181" s="24"/>
      <c r="F181" s="24"/>
      <c r="G181" s="25"/>
      <c r="H181" s="25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2"/>
      <c r="X181" s="2"/>
      <c r="Y181" s="2"/>
      <c r="Z181" s="2"/>
      <c r="AA181" s="2"/>
      <c r="AB181" s="3"/>
    </row>
    <row r="182" spans="1:28" ht="29.25" customHeight="1">
      <c r="A182" s="23"/>
      <c r="B182" s="1"/>
      <c r="C182" s="1"/>
      <c r="D182" s="24"/>
      <c r="E182" s="24"/>
      <c r="F182" s="24"/>
      <c r="G182" s="25"/>
      <c r="H182" s="25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2"/>
      <c r="X182" s="2"/>
      <c r="Y182" s="2"/>
      <c r="Z182" s="2"/>
      <c r="AA182" s="2"/>
      <c r="AB182" s="3"/>
    </row>
    <row r="183" spans="1:28" ht="29.25" customHeight="1">
      <c r="A183" s="23"/>
      <c r="B183" s="1"/>
      <c r="C183" s="1"/>
      <c r="D183" s="24"/>
      <c r="E183" s="24"/>
      <c r="F183" s="24"/>
      <c r="G183" s="25"/>
      <c r="H183" s="25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2"/>
      <c r="X183" s="2"/>
      <c r="Y183" s="2"/>
      <c r="Z183" s="2"/>
      <c r="AA183" s="2"/>
      <c r="AB183" s="3"/>
    </row>
    <row r="184" spans="1:28" ht="29.25" customHeight="1">
      <c r="A184" s="23"/>
      <c r="B184" s="1"/>
      <c r="C184" s="1"/>
      <c r="D184" s="24"/>
      <c r="E184" s="24"/>
      <c r="F184" s="24"/>
      <c r="G184" s="25"/>
      <c r="H184" s="25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2"/>
      <c r="X184" s="2"/>
      <c r="Y184" s="2"/>
      <c r="Z184" s="2"/>
      <c r="AA184" s="2"/>
      <c r="AB184" s="3"/>
    </row>
    <row r="185" spans="1:28" ht="29.25" customHeight="1">
      <c r="A185" s="23"/>
      <c r="B185" s="1"/>
      <c r="C185" s="1"/>
      <c r="D185" s="24"/>
      <c r="E185" s="24"/>
      <c r="F185" s="24"/>
      <c r="G185" s="25"/>
      <c r="H185" s="25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2"/>
      <c r="X185" s="2"/>
      <c r="Y185" s="2"/>
      <c r="Z185" s="2"/>
      <c r="AA185" s="2"/>
      <c r="AB185" s="3"/>
    </row>
    <row r="186" spans="1:28" ht="29.25" customHeight="1">
      <c r="A186" s="23"/>
      <c r="B186" s="1"/>
      <c r="C186" s="1"/>
      <c r="D186" s="24"/>
      <c r="E186" s="24"/>
      <c r="F186" s="24"/>
      <c r="G186" s="25"/>
      <c r="H186" s="25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2"/>
      <c r="X186" s="2"/>
      <c r="Y186" s="2"/>
      <c r="Z186" s="2"/>
      <c r="AA186" s="2"/>
      <c r="AB186" s="3"/>
    </row>
    <row r="187" spans="1:28" ht="29.25" customHeight="1">
      <c r="A187" s="23"/>
      <c r="B187" s="1"/>
      <c r="C187" s="1"/>
      <c r="D187" s="24"/>
      <c r="E187" s="24"/>
      <c r="F187" s="24"/>
      <c r="G187" s="25"/>
      <c r="H187" s="25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2"/>
      <c r="X187" s="2"/>
      <c r="Y187" s="2"/>
      <c r="Z187" s="2"/>
      <c r="AA187" s="2"/>
      <c r="AB187" s="3"/>
    </row>
    <row r="188" spans="1:28" ht="29.25" customHeight="1">
      <c r="A188" s="23"/>
      <c r="B188" s="1"/>
      <c r="C188" s="1"/>
      <c r="D188" s="24"/>
      <c r="E188" s="24"/>
      <c r="F188" s="24"/>
      <c r="G188" s="25"/>
      <c r="H188" s="25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2"/>
      <c r="X188" s="2"/>
      <c r="Y188" s="2"/>
      <c r="Z188" s="2"/>
      <c r="AA188" s="2"/>
      <c r="AB188" s="3"/>
    </row>
    <row r="189" spans="1:28" ht="29.25" customHeight="1">
      <c r="A189" s="23"/>
      <c r="B189" s="1"/>
      <c r="C189" s="1"/>
      <c r="D189" s="24"/>
      <c r="E189" s="24"/>
      <c r="F189" s="24"/>
      <c r="G189" s="25"/>
      <c r="H189" s="25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2"/>
      <c r="X189" s="2"/>
      <c r="Y189" s="2"/>
      <c r="Z189" s="2"/>
      <c r="AA189" s="2"/>
      <c r="AB189" s="3"/>
    </row>
    <row r="190" spans="1:28" ht="29.25" customHeight="1">
      <c r="A190" s="23"/>
      <c r="B190" s="1"/>
      <c r="C190" s="1"/>
      <c r="D190" s="24"/>
      <c r="E190" s="24"/>
      <c r="F190" s="24"/>
      <c r="G190" s="25"/>
      <c r="H190" s="25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2"/>
      <c r="X190" s="2"/>
      <c r="Y190" s="2"/>
      <c r="Z190" s="2"/>
      <c r="AA190" s="2"/>
      <c r="AB190" s="3"/>
    </row>
    <row r="191" spans="1:28" ht="29.25" customHeight="1">
      <c r="A191" s="23"/>
      <c r="B191" s="1"/>
      <c r="C191" s="1"/>
      <c r="D191" s="24"/>
      <c r="E191" s="24"/>
      <c r="F191" s="24"/>
      <c r="G191" s="25"/>
      <c r="H191" s="25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2"/>
      <c r="X191" s="2"/>
      <c r="Y191" s="2"/>
      <c r="Z191" s="2"/>
      <c r="AA191" s="2"/>
      <c r="AB191" s="3"/>
    </row>
    <row r="192" spans="1:28" ht="29.25" customHeight="1">
      <c r="A192" s="23"/>
      <c r="B192" s="1"/>
      <c r="C192" s="1"/>
      <c r="D192" s="24"/>
      <c r="E192" s="24"/>
      <c r="F192" s="24"/>
      <c r="G192" s="25"/>
      <c r="H192" s="25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2"/>
      <c r="X192" s="2"/>
      <c r="Y192" s="2"/>
      <c r="Z192" s="2"/>
      <c r="AA192" s="2"/>
      <c r="AB192" s="3"/>
    </row>
    <row r="193" spans="1:28" ht="29.25" customHeight="1">
      <c r="A193" s="23"/>
      <c r="B193" s="1"/>
      <c r="C193" s="1"/>
      <c r="D193" s="24"/>
      <c r="E193" s="24"/>
      <c r="F193" s="24"/>
      <c r="G193" s="25"/>
      <c r="H193" s="25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2"/>
      <c r="X193" s="2"/>
      <c r="Y193" s="2"/>
      <c r="Z193" s="2"/>
      <c r="AA193" s="2"/>
      <c r="AB193" s="3"/>
    </row>
    <row r="194" spans="1:28" ht="29.25" customHeight="1">
      <c r="A194" s="23"/>
      <c r="B194" s="1"/>
      <c r="C194" s="1"/>
      <c r="D194" s="24"/>
      <c r="E194" s="24"/>
      <c r="F194" s="24"/>
      <c r="G194" s="25"/>
      <c r="H194" s="25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2"/>
      <c r="X194" s="2"/>
      <c r="Y194" s="2"/>
      <c r="Z194" s="2"/>
      <c r="AA194" s="2"/>
      <c r="AB194" s="3"/>
    </row>
    <row r="195" spans="1:28" ht="29.25" customHeight="1">
      <c r="A195" s="23"/>
      <c r="B195" s="1"/>
      <c r="C195" s="1"/>
      <c r="D195" s="24"/>
      <c r="E195" s="24"/>
      <c r="F195" s="24"/>
      <c r="G195" s="25"/>
      <c r="H195" s="25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2"/>
      <c r="X195" s="2"/>
      <c r="Y195" s="2"/>
      <c r="Z195" s="2"/>
      <c r="AA195" s="2"/>
      <c r="AB195" s="3"/>
    </row>
    <row r="196" spans="1:28" ht="29.25" customHeight="1">
      <c r="A196" s="23"/>
      <c r="B196" s="1"/>
      <c r="C196" s="1"/>
      <c r="D196" s="24"/>
      <c r="E196" s="24"/>
      <c r="F196" s="24"/>
      <c r="G196" s="25"/>
      <c r="H196" s="25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2"/>
      <c r="X196" s="2"/>
      <c r="Y196" s="2"/>
      <c r="Z196" s="2"/>
      <c r="AA196" s="2"/>
      <c r="AB196" s="3"/>
    </row>
    <row r="197" spans="1:28" ht="29.25" customHeight="1">
      <c r="A197" s="23"/>
      <c r="B197" s="1"/>
      <c r="C197" s="1"/>
      <c r="D197" s="24"/>
      <c r="E197" s="24"/>
      <c r="F197" s="24"/>
      <c r="G197" s="25"/>
      <c r="H197" s="25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2"/>
      <c r="X197" s="2"/>
      <c r="Y197" s="2"/>
      <c r="Z197" s="2"/>
      <c r="AA197" s="2"/>
      <c r="AB197" s="3"/>
    </row>
    <row r="198" spans="1:28" ht="29.25" customHeight="1">
      <c r="A198" s="23"/>
      <c r="B198" s="1"/>
      <c r="C198" s="1"/>
      <c r="D198" s="24"/>
      <c r="E198" s="24"/>
      <c r="F198" s="24"/>
      <c r="G198" s="25"/>
      <c r="H198" s="25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2"/>
      <c r="X198" s="2"/>
      <c r="Y198" s="2"/>
      <c r="Z198" s="2"/>
      <c r="AA198" s="2"/>
      <c r="AB198" s="3"/>
    </row>
    <row r="199" spans="1:28" ht="29.25" customHeight="1">
      <c r="A199" s="23"/>
      <c r="B199" s="1"/>
      <c r="C199" s="1"/>
      <c r="D199" s="24"/>
      <c r="E199" s="24"/>
      <c r="F199" s="24"/>
      <c r="G199" s="25"/>
      <c r="H199" s="25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2"/>
      <c r="X199" s="2"/>
      <c r="Y199" s="2"/>
      <c r="Z199" s="2"/>
      <c r="AA199" s="2"/>
      <c r="AB199" s="3"/>
    </row>
    <row r="200" spans="1:28" ht="29.25" customHeight="1">
      <c r="A200" s="23"/>
      <c r="B200" s="1"/>
      <c r="C200" s="1"/>
      <c r="D200" s="24"/>
      <c r="E200" s="24"/>
      <c r="F200" s="24"/>
      <c r="G200" s="25"/>
      <c r="H200" s="25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2"/>
      <c r="X200" s="2"/>
      <c r="Y200" s="2"/>
      <c r="Z200" s="2"/>
      <c r="AA200" s="2"/>
      <c r="AB200" s="3"/>
    </row>
    <row r="201" spans="1:28" ht="29.25" customHeight="1">
      <c r="A201" s="23"/>
      <c r="B201" s="1"/>
      <c r="C201" s="1"/>
      <c r="D201" s="24"/>
      <c r="E201" s="24"/>
      <c r="F201" s="24"/>
      <c r="G201" s="25"/>
      <c r="H201" s="25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2"/>
      <c r="X201" s="2"/>
      <c r="Y201" s="2"/>
      <c r="Z201" s="2"/>
      <c r="AA201" s="2"/>
      <c r="AB201" s="3"/>
    </row>
    <row r="202" spans="1:28" ht="29.25" customHeight="1">
      <c r="A202" s="23"/>
      <c r="B202" s="1"/>
      <c r="C202" s="1"/>
      <c r="D202" s="24"/>
      <c r="E202" s="24"/>
      <c r="F202" s="24"/>
      <c r="G202" s="25"/>
      <c r="H202" s="25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2"/>
      <c r="X202" s="2"/>
      <c r="Y202" s="2"/>
      <c r="Z202" s="2"/>
      <c r="AA202" s="2"/>
      <c r="AB202" s="3"/>
    </row>
    <row r="203" spans="1:28" ht="29.25" customHeight="1">
      <c r="A203" s="23"/>
      <c r="B203" s="1"/>
      <c r="C203" s="1"/>
      <c r="D203" s="24"/>
      <c r="E203" s="24"/>
      <c r="F203" s="24"/>
      <c r="G203" s="25"/>
      <c r="H203" s="25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2"/>
      <c r="X203" s="2"/>
      <c r="Y203" s="2"/>
      <c r="Z203" s="2"/>
      <c r="AA203" s="2"/>
      <c r="AB203" s="3"/>
    </row>
    <row r="204" spans="1:28" ht="29.25" customHeight="1">
      <c r="A204" s="23"/>
      <c r="B204" s="1"/>
      <c r="C204" s="1"/>
      <c r="D204" s="24"/>
      <c r="E204" s="24"/>
      <c r="F204" s="24"/>
      <c r="G204" s="25"/>
      <c r="H204" s="25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2"/>
      <c r="X204" s="2"/>
      <c r="Y204" s="2"/>
      <c r="Z204" s="2"/>
      <c r="AA204" s="2"/>
      <c r="AB204" s="3"/>
    </row>
    <row r="205" spans="1:28" ht="29.25" customHeight="1">
      <c r="A205" s="23"/>
      <c r="B205" s="1"/>
      <c r="C205" s="1"/>
      <c r="D205" s="24"/>
      <c r="E205" s="24"/>
      <c r="F205" s="24"/>
      <c r="G205" s="25"/>
      <c r="H205" s="25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2"/>
      <c r="X205" s="2"/>
      <c r="Y205" s="2"/>
      <c r="Z205" s="2"/>
      <c r="AA205" s="2"/>
      <c r="AB205" s="3"/>
    </row>
    <row r="206" spans="1:28" ht="29.25" customHeight="1">
      <c r="A206" s="23"/>
      <c r="B206" s="1"/>
      <c r="C206" s="1"/>
      <c r="D206" s="24"/>
      <c r="E206" s="24"/>
      <c r="F206" s="24"/>
      <c r="G206" s="25"/>
      <c r="H206" s="25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2"/>
      <c r="X206" s="2"/>
      <c r="Y206" s="2"/>
      <c r="Z206" s="2"/>
      <c r="AA206" s="2"/>
      <c r="AB206" s="3"/>
    </row>
    <row r="207" spans="1:28" ht="29.25" customHeight="1">
      <c r="A207" s="23"/>
      <c r="B207" s="1"/>
      <c r="C207" s="1"/>
      <c r="D207" s="24"/>
      <c r="E207" s="24"/>
      <c r="F207" s="24"/>
      <c r="G207" s="25"/>
      <c r="H207" s="25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2"/>
      <c r="X207" s="2"/>
      <c r="Y207" s="2"/>
      <c r="Z207" s="2"/>
      <c r="AA207" s="2"/>
      <c r="AB207" s="3"/>
    </row>
    <row r="208" spans="1:28" ht="29.25" customHeight="1">
      <c r="A208" s="23"/>
      <c r="B208" s="1"/>
      <c r="C208" s="1"/>
      <c r="D208" s="24"/>
      <c r="E208" s="24"/>
      <c r="F208" s="24"/>
      <c r="G208" s="25"/>
      <c r="H208" s="25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2"/>
      <c r="X208" s="2"/>
      <c r="Y208" s="2"/>
      <c r="Z208" s="2"/>
      <c r="AA208" s="2"/>
      <c r="AB208" s="3"/>
    </row>
    <row r="209" spans="1:28" ht="29.25" customHeight="1">
      <c r="A209" s="23"/>
      <c r="B209" s="1"/>
      <c r="C209" s="1"/>
      <c r="D209" s="24"/>
      <c r="E209" s="24"/>
      <c r="F209" s="24"/>
      <c r="G209" s="25"/>
      <c r="H209" s="25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2"/>
      <c r="X209" s="2"/>
      <c r="Y209" s="2"/>
      <c r="Z209" s="2"/>
      <c r="AA209" s="2"/>
      <c r="AB209" s="3"/>
    </row>
    <row r="210" spans="1:28" ht="29.25" customHeight="1">
      <c r="A210" s="23"/>
      <c r="B210" s="1"/>
      <c r="C210" s="1"/>
      <c r="D210" s="24"/>
      <c r="E210" s="24"/>
      <c r="F210" s="24"/>
      <c r="G210" s="25"/>
      <c r="H210" s="25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2"/>
      <c r="X210" s="2"/>
      <c r="Y210" s="2"/>
      <c r="Z210" s="2"/>
      <c r="AA210" s="2"/>
      <c r="AB210" s="3"/>
    </row>
    <row r="211" spans="1:28" ht="29.25" customHeight="1">
      <c r="A211" s="23"/>
      <c r="B211" s="1"/>
      <c r="C211" s="1"/>
      <c r="D211" s="24"/>
      <c r="E211" s="24"/>
      <c r="F211" s="24"/>
      <c r="G211" s="25"/>
      <c r="H211" s="25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2"/>
      <c r="X211" s="2"/>
      <c r="Y211" s="2"/>
      <c r="Z211" s="2"/>
      <c r="AA211" s="2"/>
      <c r="AB211" s="3"/>
    </row>
    <row r="212" spans="1:28" ht="29.25" customHeight="1">
      <c r="A212" s="23"/>
      <c r="B212" s="1"/>
      <c r="C212" s="1"/>
      <c r="D212" s="24"/>
      <c r="E212" s="24"/>
      <c r="F212" s="24"/>
      <c r="G212" s="25"/>
      <c r="H212" s="25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2"/>
      <c r="X212" s="2"/>
      <c r="Y212" s="2"/>
      <c r="Z212" s="2"/>
      <c r="AA212" s="2"/>
      <c r="AB212" s="3"/>
    </row>
    <row r="213" spans="1:28" ht="29.25" customHeight="1">
      <c r="A213" s="23"/>
      <c r="B213" s="1"/>
      <c r="C213" s="1"/>
      <c r="D213" s="24"/>
      <c r="E213" s="24"/>
      <c r="F213" s="24"/>
      <c r="G213" s="25"/>
      <c r="H213" s="25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2"/>
      <c r="X213" s="2"/>
      <c r="Y213" s="2"/>
      <c r="Z213" s="2"/>
      <c r="AA213" s="2"/>
      <c r="AB213" s="3"/>
    </row>
    <row r="214" spans="1:28" ht="29.25" customHeight="1">
      <c r="A214" s="23"/>
      <c r="B214" s="1"/>
      <c r="C214" s="1"/>
      <c r="D214" s="24"/>
      <c r="E214" s="24"/>
      <c r="F214" s="24"/>
      <c r="G214" s="25"/>
      <c r="H214" s="25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2"/>
      <c r="X214" s="2"/>
      <c r="Y214" s="2"/>
      <c r="Z214" s="2"/>
      <c r="AA214" s="2"/>
      <c r="AB214" s="3"/>
    </row>
    <row r="215" spans="1:28" ht="29.25" customHeight="1">
      <c r="A215" s="23"/>
      <c r="B215" s="1"/>
      <c r="C215" s="1"/>
      <c r="D215" s="24"/>
      <c r="E215" s="24"/>
      <c r="F215" s="24"/>
      <c r="G215" s="25"/>
      <c r="H215" s="25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2"/>
      <c r="X215" s="2"/>
      <c r="Y215" s="2"/>
      <c r="Z215" s="2"/>
      <c r="AA215" s="2"/>
      <c r="AB215" s="3"/>
    </row>
    <row r="216" spans="1:28" ht="29.25" customHeight="1">
      <c r="A216" s="23"/>
      <c r="B216" s="1"/>
      <c r="C216" s="1"/>
      <c r="D216" s="24"/>
      <c r="E216" s="24"/>
      <c r="F216" s="24"/>
      <c r="G216" s="25"/>
      <c r="H216" s="25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2"/>
      <c r="X216" s="2"/>
      <c r="Y216" s="2"/>
      <c r="Z216" s="2"/>
      <c r="AA216" s="2"/>
      <c r="AB216" s="3"/>
    </row>
    <row r="217" spans="1:28" ht="29.25" customHeight="1">
      <c r="A217" s="23"/>
      <c r="B217" s="1"/>
      <c r="C217" s="1"/>
      <c r="D217" s="24"/>
      <c r="E217" s="24"/>
      <c r="F217" s="24"/>
      <c r="G217" s="25"/>
      <c r="H217" s="25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2"/>
      <c r="X217" s="2"/>
      <c r="Y217" s="2"/>
      <c r="Z217" s="2"/>
      <c r="AA217" s="2"/>
      <c r="AB217" s="3"/>
    </row>
    <row r="218" spans="1:28" ht="29.25" customHeight="1">
      <c r="A218" s="23"/>
      <c r="B218" s="1"/>
      <c r="C218" s="1"/>
      <c r="D218" s="24"/>
      <c r="E218" s="24"/>
      <c r="F218" s="24"/>
      <c r="G218" s="25"/>
      <c r="H218" s="25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2"/>
      <c r="X218" s="2"/>
      <c r="Y218" s="2"/>
      <c r="Z218" s="2"/>
      <c r="AA218" s="2"/>
      <c r="AB218" s="3"/>
    </row>
    <row r="219" spans="1:28" ht="29.25" customHeight="1">
      <c r="A219" s="23"/>
      <c r="B219" s="1"/>
      <c r="C219" s="1"/>
      <c r="D219" s="24"/>
      <c r="E219" s="24"/>
      <c r="F219" s="24"/>
      <c r="G219" s="25"/>
      <c r="H219" s="25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2"/>
      <c r="X219" s="2"/>
      <c r="Y219" s="2"/>
      <c r="Z219" s="2"/>
      <c r="AA219" s="2"/>
      <c r="AB219" s="3"/>
    </row>
    <row r="220" spans="1:28" ht="29.25" customHeight="1">
      <c r="A220" s="23"/>
      <c r="B220" s="1"/>
      <c r="C220" s="1"/>
      <c r="D220" s="24"/>
      <c r="E220" s="24"/>
      <c r="F220" s="24"/>
      <c r="G220" s="25"/>
      <c r="H220" s="25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2"/>
      <c r="X220" s="2"/>
      <c r="Y220" s="2"/>
      <c r="Z220" s="2"/>
      <c r="AA220" s="2"/>
      <c r="AB220" s="3"/>
    </row>
    <row r="221" spans="1:28" ht="29.25" customHeight="1">
      <c r="A221" s="23"/>
      <c r="B221" s="1"/>
      <c r="C221" s="1"/>
      <c r="D221" s="24"/>
      <c r="E221" s="24"/>
      <c r="F221" s="24"/>
      <c r="G221" s="25"/>
      <c r="H221" s="25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2"/>
      <c r="X221" s="2"/>
      <c r="Y221" s="2"/>
      <c r="Z221" s="2"/>
      <c r="AA221" s="2"/>
      <c r="AB221" s="3"/>
    </row>
    <row r="222" spans="1:28" ht="29.25" customHeight="1">
      <c r="A222" s="23"/>
      <c r="B222" s="1"/>
      <c r="C222" s="1"/>
      <c r="D222" s="24"/>
      <c r="E222" s="24"/>
      <c r="F222" s="24"/>
      <c r="G222" s="25"/>
      <c r="H222" s="25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2"/>
      <c r="X222" s="2"/>
      <c r="Y222" s="2"/>
      <c r="Z222" s="2"/>
      <c r="AA222" s="2"/>
      <c r="AB222" s="3"/>
    </row>
    <row r="223" spans="1:28" ht="29.25" customHeight="1">
      <c r="A223" s="23"/>
      <c r="B223" s="1"/>
      <c r="C223" s="1"/>
      <c r="D223" s="24"/>
      <c r="E223" s="24"/>
      <c r="F223" s="24"/>
      <c r="G223" s="25"/>
      <c r="H223" s="25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2"/>
      <c r="X223" s="2"/>
      <c r="Y223" s="2"/>
      <c r="Z223" s="2"/>
      <c r="AA223" s="2"/>
      <c r="AB223" s="3"/>
    </row>
    <row r="224" spans="1:28" ht="29.25" customHeight="1">
      <c r="A224" s="23"/>
      <c r="B224" s="1"/>
      <c r="C224" s="1"/>
      <c r="D224" s="24"/>
      <c r="E224" s="24"/>
      <c r="F224" s="24"/>
      <c r="G224" s="25"/>
      <c r="H224" s="25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2"/>
      <c r="X224" s="2"/>
      <c r="Y224" s="2"/>
      <c r="Z224" s="2"/>
      <c r="AA224" s="2"/>
      <c r="AB224" s="3"/>
    </row>
    <row r="225" spans="1:28" ht="29.25" customHeight="1">
      <c r="A225" s="23"/>
      <c r="B225" s="1"/>
      <c r="C225" s="1"/>
      <c r="D225" s="24"/>
      <c r="E225" s="24"/>
      <c r="F225" s="24"/>
      <c r="G225" s="25"/>
      <c r="H225" s="25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2"/>
      <c r="X225" s="2"/>
      <c r="Y225" s="2"/>
      <c r="Z225" s="2"/>
      <c r="AA225" s="2"/>
      <c r="AB225" s="3"/>
    </row>
    <row r="226" spans="1:28" ht="29.25" customHeight="1">
      <c r="A226" s="23"/>
      <c r="B226" s="1"/>
      <c r="C226" s="1"/>
      <c r="D226" s="24"/>
      <c r="E226" s="24"/>
      <c r="F226" s="24"/>
      <c r="G226" s="25"/>
      <c r="H226" s="25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2"/>
      <c r="X226" s="2"/>
      <c r="Y226" s="2"/>
      <c r="Z226" s="2"/>
      <c r="AA226" s="2"/>
      <c r="AB226" s="3"/>
    </row>
    <row r="227" spans="1:28" ht="29.25" customHeight="1">
      <c r="A227" s="23"/>
      <c r="B227" s="1"/>
      <c r="C227" s="1"/>
      <c r="D227" s="24"/>
      <c r="E227" s="24"/>
      <c r="F227" s="24"/>
      <c r="G227" s="25"/>
      <c r="H227" s="25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2"/>
      <c r="X227" s="2"/>
      <c r="Y227" s="2"/>
      <c r="Z227" s="2"/>
      <c r="AA227" s="2"/>
      <c r="AB227" s="3"/>
    </row>
    <row r="228" spans="1:28" ht="29.25" customHeight="1">
      <c r="A228" s="23"/>
      <c r="B228" s="1"/>
      <c r="C228" s="1"/>
      <c r="D228" s="24"/>
      <c r="E228" s="24"/>
      <c r="F228" s="24"/>
      <c r="G228" s="25"/>
      <c r="H228" s="25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2"/>
      <c r="X228" s="2"/>
      <c r="Y228" s="2"/>
      <c r="Z228" s="2"/>
      <c r="AA228" s="2"/>
      <c r="AB228" s="3"/>
    </row>
    <row r="229" spans="1:28" ht="29.25" customHeight="1">
      <c r="A229" s="23"/>
      <c r="B229" s="1"/>
      <c r="C229" s="1"/>
      <c r="D229" s="24"/>
      <c r="E229" s="24"/>
      <c r="F229" s="24"/>
      <c r="G229" s="25"/>
      <c r="H229" s="25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2"/>
      <c r="X229" s="2"/>
      <c r="Y229" s="2"/>
      <c r="Z229" s="2"/>
      <c r="AA229" s="2"/>
      <c r="AB229" s="3"/>
    </row>
    <row r="230" spans="1:28" ht="29.25" customHeight="1">
      <c r="A230" s="23"/>
      <c r="B230" s="1"/>
      <c r="C230" s="1"/>
      <c r="D230" s="24"/>
      <c r="E230" s="24"/>
      <c r="F230" s="24"/>
      <c r="G230" s="25"/>
      <c r="H230" s="25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2"/>
      <c r="X230" s="2"/>
      <c r="Y230" s="2"/>
      <c r="Z230" s="2"/>
      <c r="AA230" s="2"/>
      <c r="AB230" s="3"/>
    </row>
    <row r="231" spans="1:28" ht="29.25" customHeight="1">
      <c r="A231" s="23"/>
      <c r="B231" s="1"/>
      <c r="C231" s="1"/>
      <c r="D231" s="24"/>
      <c r="E231" s="24"/>
      <c r="F231" s="24"/>
      <c r="G231" s="25"/>
      <c r="H231" s="25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2"/>
      <c r="X231" s="2"/>
      <c r="Y231" s="2"/>
      <c r="Z231" s="2"/>
      <c r="AA231" s="2"/>
      <c r="AB231" s="3"/>
    </row>
    <row r="232" spans="1:28" ht="29.25" customHeight="1">
      <c r="A232" s="23"/>
      <c r="B232" s="1"/>
      <c r="C232" s="1"/>
      <c r="D232" s="24"/>
      <c r="E232" s="24"/>
      <c r="F232" s="24"/>
      <c r="G232" s="25"/>
      <c r="H232" s="25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2"/>
      <c r="X232" s="2"/>
      <c r="Y232" s="2"/>
      <c r="Z232" s="2"/>
      <c r="AA232" s="2"/>
      <c r="AB232" s="3"/>
    </row>
    <row r="233" spans="1:28" ht="29.25" customHeight="1">
      <c r="A233" s="23"/>
      <c r="B233" s="1"/>
      <c r="C233" s="1"/>
      <c r="D233" s="24"/>
      <c r="E233" s="24"/>
      <c r="F233" s="24"/>
      <c r="G233" s="25"/>
      <c r="H233" s="25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2"/>
      <c r="X233" s="2"/>
      <c r="Y233" s="2"/>
      <c r="Z233" s="2"/>
      <c r="AA233" s="2"/>
      <c r="AB233" s="3"/>
    </row>
    <row r="234" spans="1:28" ht="29.25" customHeight="1">
      <c r="A234" s="23"/>
      <c r="B234" s="1"/>
      <c r="C234" s="1"/>
      <c r="D234" s="24"/>
      <c r="E234" s="24"/>
      <c r="F234" s="24"/>
      <c r="G234" s="25"/>
      <c r="H234" s="25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2"/>
      <c r="X234" s="2"/>
      <c r="Y234" s="2"/>
      <c r="Z234" s="2"/>
      <c r="AA234" s="2"/>
      <c r="AB234" s="3"/>
    </row>
    <row r="235" spans="1:28" ht="29.25" customHeight="1">
      <c r="A235" s="23"/>
      <c r="B235" s="1"/>
      <c r="C235" s="1"/>
      <c r="D235" s="24"/>
      <c r="E235" s="24"/>
      <c r="F235" s="24"/>
      <c r="G235" s="25"/>
      <c r="H235" s="25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2"/>
      <c r="X235" s="2"/>
      <c r="Y235" s="2"/>
      <c r="Z235" s="2"/>
      <c r="AA235" s="2"/>
      <c r="AB235" s="3"/>
    </row>
    <row r="236" spans="1:28" ht="29.25" customHeight="1">
      <c r="A236" s="23"/>
      <c r="B236" s="1"/>
      <c r="C236" s="1"/>
      <c r="D236" s="24"/>
      <c r="E236" s="24"/>
      <c r="F236" s="24"/>
      <c r="G236" s="25"/>
      <c r="H236" s="25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2"/>
      <c r="X236" s="2"/>
      <c r="Y236" s="2"/>
      <c r="Z236" s="2"/>
      <c r="AA236" s="2"/>
      <c r="AB236" s="3"/>
    </row>
    <row r="237" spans="1:28" ht="29.25" customHeight="1">
      <c r="A237" s="23"/>
      <c r="B237" s="1"/>
      <c r="C237" s="1"/>
      <c r="D237" s="24"/>
      <c r="E237" s="24"/>
      <c r="F237" s="24"/>
      <c r="G237" s="25"/>
      <c r="H237" s="25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2"/>
      <c r="X237" s="2"/>
      <c r="Y237" s="2"/>
      <c r="Z237" s="2"/>
      <c r="AA237" s="2"/>
      <c r="AB237" s="3"/>
    </row>
    <row r="238" spans="1:28" ht="29.25" customHeight="1">
      <c r="A238" s="23"/>
      <c r="B238" s="1"/>
      <c r="C238" s="1"/>
      <c r="D238" s="24"/>
      <c r="E238" s="24"/>
      <c r="F238" s="24"/>
      <c r="G238" s="25"/>
      <c r="H238" s="25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2"/>
      <c r="X238" s="2"/>
      <c r="Y238" s="2"/>
      <c r="Z238" s="2"/>
      <c r="AA238" s="2"/>
      <c r="AB238" s="3"/>
    </row>
    <row r="239" spans="1:28" ht="29.25" customHeight="1">
      <c r="A239" s="23"/>
      <c r="B239" s="1"/>
      <c r="C239" s="1"/>
      <c r="D239" s="24"/>
      <c r="E239" s="24"/>
      <c r="F239" s="24"/>
      <c r="G239" s="25"/>
      <c r="H239" s="25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2"/>
      <c r="X239" s="2"/>
      <c r="Y239" s="2"/>
      <c r="Z239" s="2"/>
      <c r="AA239" s="2"/>
      <c r="AB239" s="3"/>
    </row>
    <row r="240" spans="1:28" ht="29.25" customHeight="1">
      <c r="A240" s="23"/>
      <c r="B240" s="1"/>
      <c r="C240" s="1"/>
      <c r="D240" s="24"/>
      <c r="E240" s="24"/>
      <c r="F240" s="24"/>
      <c r="G240" s="25"/>
      <c r="H240" s="25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2"/>
      <c r="X240" s="2"/>
      <c r="Y240" s="2"/>
      <c r="Z240" s="2"/>
      <c r="AA240" s="2"/>
      <c r="AB240" s="3"/>
    </row>
    <row r="241" spans="1:28" ht="29.25" customHeight="1">
      <c r="A241" s="23"/>
      <c r="B241" s="1"/>
      <c r="C241" s="1"/>
      <c r="D241" s="24"/>
      <c r="E241" s="24"/>
      <c r="F241" s="24"/>
      <c r="G241" s="25"/>
      <c r="H241" s="25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2"/>
      <c r="X241" s="2"/>
      <c r="Y241" s="2"/>
      <c r="Z241" s="2"/>
      <c r="AA241" s="2"/>
      <c r="AB241" s="3"/>
    </row>
    <row r="242" spans="1:28" ht="29.25" customHeight="1">
      <c r="A242" s="23"/>
      <c r="B242" s="1"/>
      <c r="C242" s="1"/>
      <c r="D242" s="24"/>
      <c r="E242" s="24"/>
      <c r="F242" s="24"/>
      <c r="G242" s="25"/>
      <c r="H242" s="25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2"/>
      <c r="X242" s="2"/>
      <c r="Y242" s="2"/>
      <c r="Z242" s="2"/>
      <c r="AA242" s="2"/>
      <c r="AB242" s="3"/>
    </row>
    <row r="243" spans="1:28" ht="29.25" customHeight="1">
      <c r="A243" s="23"/>
      <c r="B243" s="1"/>
      <c r="C243" s="1"/>
      <c r="D243" s="24"/>
      <c r="E243" s="24"/>
      <c r="F243" s="24"/>
      <c r="G243" s="25"/>
      <c r="H243" s="25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2"/>
      <c r="X243" s="2"/>
      <c r="Y243" s="2"/>
      <c r="Z243" s="2"/>
      <c r="AA243" s="2"/>
      <c r="AB243" s="3"/>
    </row>
    <row r="244" spans="1:28" ht="29.25" customHeight="1">
      <c r="A244" s="23"/>
      <c r="B244" s="1"/>
      <c r="C244" s="1"/>
      <c r="D244" s="24"/>
      <c r="E244" s="24"/>
      <c r="F244" s="24"/>
      <c r="G244" s="25"/>
      <c r="H244" s="25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2"/>
      <c r="X244" s="2"/>
      <c r="Y244" s="2"/>
      <c r="Z244" s="2"/>
      <c r="AA244" s="2"/>
      <c r="AB244" s="3"/>
    </row>
    <row r="245" spans="1:28" ht="29.25" customHeight="1">
      <c r="A245" s="23"/>
      <c r="B245" s="1"/>
      <c r="C245" s="1"/>
      <c r="D245" s="24"/>
      <c r="E245" s="24"/>
      <c r="F245" s="24"/>
      <c r="G245" s="25"/>
      <c r="H245" s="25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2"/>
      <c r="X245" s="2"/>
      <c r="Y245" s="2"/>
      <c r="Z245" s="2"/>
      <c r="AA245" s="2"/>
      <c r="AB245" s="3"/>
    </row>
    <row r="246" spans="1:28" ht="29.25" customHeight="1">
      <c r="A246" s="23"/>
      <c r="B246" s="1"/>
      <c r="C246" s="1"/>
      <c r="D246" s="24"/>
      <c r="E246" s="24"/>
      <c r="F246" s="24"/>
      <c r="G246" s="25"/>
      <c r="H246" s="25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2"/>
      <c r="X246" s="2"/>
      <c r="Y246" s="2"/>
      <c r="Z246" s="2"/>
      <c r="AA246" s="2"/>
      <c r="AB246" s="3"/>
    </row>
    <row r="247" spans="1:28" ht="29.25" customHeight="1">
      <c r="A247" s="23"/>
      <c r="B247" s="1"/>
      <c r="C247" s="1"/>
      <c r="D247" s="24"/>
      <c r="E247" s="24"/>
      <c r="F247" s="24"/>
      <c r="G247" s="25"/>
      <c r="H247" s="25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2"/>
      <c r="X247" s="2"/>
      <c r="Y247" s="2"/>
      <c r="Z247" s="2"/>
      <c r="AA247" s="2"/>
      <c r="AB247" s="3"/>
    </row>
    <row r="248" spans="1:28" ht="29.25" customHeight="1">
      <c r="A248" s="23"/>
      <c r="B248" s="1"/>
      <c r="C248" s="1"/>
      <c r="D248" s="24"/>
      <c r="E248" s="24"/>
      <c r="F248" s="24"/>
      <c r="G248" s="25"/>
      <c r="H248" s="25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2"/>
      <c r="X248" s="2"/>
      <c r="Y248" s="2"/>
      <c r="Z248" s="2"/>
      <c r="AA248" s="2"/>
      <c r="AB248" s="3"/>
    </row>
    <row r="249" spans="1:28" ht="29.25" customHeight="1">
      <c r="A249" s="23"/>
      <c r="B249" s="1"/>
      <c r="C249" s="1"/>
      <c r="D249" s="24"/>
      <c r="E249" s="24"/>
      <c r="F249" s="24"/>
      <c r="G249" s="25"/>
      <c r="H249" s="25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2"/>
      <c r="Y249" s="2"/>
      <c r="Z249" s="2"/>
      <c r="AA249" s="2"/>
      <c r="AB249" s="3"/>
    </row>
    <row r="250" spans="1:28" ht="29.25" customHeight="1">
      <c r="A250" s="23"/>
      <c r="B250" s="1"/>
      <c r="C250" s="1"/>
      <c r="D250" s="24"/>
      <c r="E250" s="24"/>
      <c r="F250" s="24"/>
      <c r="G250" s="25"/>
      <c r="H250" s="25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"/>
      <c r="X250" s="2"/>
      <c r="Y250" s="2"/>
      <c r="Z250" s="2"/>
      <c r="AA250" s="2"/>
      <c r="AB250" s="3"/>
    </row>
    <row r="251" spans="1:28" ht="29.25" customHeight="1">
      <c r="A251" s="23"/>
      <c r="B251" s="1"/>
      <c r="C251" s="1"/>
      <c r="D251" s="24"/>
      <c r="E251" s="24"/>
      <c r="F251" s="24"/>
      <c r="G251" s="25"/>
      <c r="H251" s="25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2"/>
      <c r="X251" s="2"/>
      <c r="Y251" s="2"/>
      <c r="Z251" s="2"/>
      <c r="AA251" s="2"/>
      <c r="AB251" s="3"/>
    </row>
    <row r="252" spans="1:28" ht="29.25" customHeight="1">
      <c r="A252" s="23"/>
      <c r="B252" s="1"/>
      <c r="C252" s="1"/>
      <c r="D252" s="24"/>
      <c r="E252" s="24"/>
      <c r="F252" s="24"/>
      <c r="G252" s="25"/>
      <c r="H252" s="25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2"/>
      <c r="X252" s="2"/>
      <c r="Y252" s="2"/>
      <c r="Z252" s="2"/>
      <c r="AA252" s="2"/>
      <c r="AB252" s="3"/>
    </row>
    <row r="253" spans="1:28" ht="29.25" customHeight="1">
      <c r="A253" s="23"/>
      <c r="B253" s="1"/>
      <c r="C253" s="1"/>
      <c r="D253" s="24"/>
      <c r="E253" s="24"/>
      <c r="F253" s="24"/>
      <c r="G253" s="25"/>
      <c r="H253" s="25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2"/>
      <c r="X253" s="2"/>
      <c r="Y253" s="2"/>
      <c r="Z253" s="2"/>
      <c r="AA253" s="2"/>
      <c r="AB253" s="3"/>
    </row>
    <row r="254" spans="1:28" ht="29.25" customHeight="1">
      <c r="A254" s="23"/>
      <c r="B254" s="1"/>
      <c r="C254" s="1"/>
      <c r="D254" s="24"/>
      <c r="E254" s="24"/>
      <c r="F254" s="24"/>
      <c r="G254" s="25"/>
      <c r="H254" s="25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"/>
      <c r="X254" s="2"/>
      <c r="Y254" s="2"/>
      <c r="Z254" s="2"/>
      <c r="AA254" s="2"/>
      <c r="AB254" s="3"/>
    </row>
    <row r="255" spans="1:28" ht="29.25" customHeight="1">
      <c r="A255" s="23"/>
      <c r="B255" s="1"/>
      <c r="C255" s="1"/>
      <c r="D255" s="24"/>
      <c r="E255" s="24"/>
      <c r="F255" s="24"/>
      <c r="G255" s="25"/>
      <c r="H255" s="25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2"/>
      <c r="X255" s="2"/>
      <c r="Y255" s="2"/>
      <c r="Z255" s="2"/>
      <c r="AA255" s="2"/>
      <c r="AB255" s="3"/>
    </row>
    <row r="256" spans="1:28" ht="29.25" customHeight="1">
      <c r="A256" s="23"/>
      <c r="B256" s="1"/>
      <c r="C256" s="1"/>
      <c r="D256" s="24"/>
      <c r="E256" s="24"/>
      <c r="F256" s="24"/>
      <c r="G256" s="25"/>
      <c r="H256" s="25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"/>
      <c r="X256" s="2"/>
      <c r="Y256" s="2"/>
      <c r="Z256" s="2"/>
      <c r="AA256" s="2"/>
      <c r="AB256" s="3"/>
    </row>
    <row r="257" spans="1:28" ht="29.25" customHeight="1">
      <c r="A257" s="23"/>
      <c r="B257" s="1"/>
      <c r="C257" s="1"/>
      <c r="D257" s="24"/>
      <c r="E257" s="24"/>
      <c r="F257" s="24"/>
      <c r="G257" s="25"/>
      <c r="H257" s="25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2"/>
      <c r="X257" s="2"/>
      <c r="Y257" s="2"/>
      <c r="Z257" s="2"/>
      <c r="AA257" s="2"/>
      <c r="AB257" s="3"/>
    </row>
    <row r="258" spans="1:28" ht="29.25" customHeight="1">
      <c r="A258" s="23"/>
      <c r="B258" s="1"/>
      <c r="C258" s="1"/>
      <c r="D258" s="24"/>
      <c r="E258" s="24"/>
      <c r="F258" s="24"/>
      <c r="G258" s="25"/>
      <c r="H258" s="25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2"/>
      <c r="X258" s="2"/>
      <c r="Y258" s="2"/>
      <c r="Z258" s="2"/>
      <c r="AA258" s="2"/>
      <c r="AB258" s="3"/>
    </row>
    <row r="259" spans="1:28" ht="29.25" customHeight="1">
      <c r="A259" s="23"/>
      <c r="B259" s="1"/>
      <c r="C259" s="1"/>
      <c r="D259" s="24"/>
      <c r="E259" s="24"/>
      <c r="F259" s="24"/>
      <c r="G259" s="25"/>
      <c r="H259" s="25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2"/>
      <c r="X259" s="2"/>
      <c r="Y259" s="2"/>
      <c r="Z259" s="2"/>
      <c r="AA259" s="2"/>
      <c r="AB259" s="3"/>
    </row>
    <row r="260" spans="1:28" ht="29.25" customHeight="1">
      <c r="A260" s="23"/>
      <c r="B260" s="1"/>
      <c r="C260" s="1"/>
      <c r="D260" s="24"/>
      <c r="E260" s="24"/>
      <c r="F260" s="24"/>
      <c r="G260" s="25"/>
      <c r="H260" s="25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2"/>
      <c r="X260" s="2"/>
      <c r="Y260" s="2"/>
      <c r="Z260" s="2"/>
      <c r="AA260" s="2"/>
      <c r="AB260" s="3"/>
    </row>
    <row r="261" spans="1:28" ht="29.25" customHeight="1">
      <c r="A261" s="23"/>
      <c r="B261" s="1"/>
      <c r="C261" s="1"/>
      <c r="D261" s="24"/>
      <c r="E261" s="24"/>
      <c r="F261" s="24"/>
      <c r="G261" s="25"/>
      <c r="H261" s="25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2"/>
      <c r="X261" s="2"/>
      <c r="Y261" s="2"/>
      <c r="Z261" s="2"/>
      <c r="AA261" s="2"/>
      <c r="AB261" s="3"/>
    </row>
    <row r="262" spans="1:28" ht="29.25" customHeight="1">
      <c r="A262" s="23"/>
      <c r="B262" s="1"/>
      <c r="C262" s="1"/>
      <c r="D262" s="24"/>
      <c r="E262" s="24"/>
      <c r="F262" s="24"/>
      <c r="G262" s="25"/>
      <c r="H262" s="25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2"/>
      <c r="X262" s="2"/>
      <c r="Y262" s="2"/>
      <c r="Z262" s="2"/>
      <c r="AA262" s="2"/>
      <c r="AB262" s="3"/>
    </row>
    <row r="263" spans="1:28" ht="29.25" customHeight="1">
      <c r="A263" s="23"/>
      <c r="B263" s="1"/>
      <c r="C263" s="1"/>
      <c r="D263" s="24"/>
      <c r="E263" s="24"/>
      <c r="F263" s="24"/>
      <c r="G263" s="25"/>
      <c r="H263" s="25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2"/>
      <c r="X263" s="2"/>
      <c r="Y263" s="2"/>
      <c r="Z263" s="2"/>
      <c r="AA263" s="2"/>
      <c r="AB263" s="3"/>
    </row>
    <row r="264" spans="1:28" ht="29.25" customHeight="1">
      <c r="A264" s="23"/>
      <c r="B264" s="1"/>
      <c r="C264" s="1"/>
      <c r="D264" s="24"/>
      <c r="E264" s="24"/>
      <c r="F264" s="24"/>
      <c r="G264" s="25"/>
      <c r="H264" s="25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2"/>
      <c r="X264" s="2"/>
      <c r="Y264" s="2"/>
      <c r="Z264" s="2"/>
      <c r="AA264" s="2"/>
      <c r="AB264" s="3"/>
    </row>
    <row r="265" spans="1:28" ht="29.25" customHeight="1">
      <c r="A265" s="23"/>
      <c r="B265" s="1"/>
      <c r="C265" s="1"/>
      <c r="D265" s="24"/>
      <c r="E265" s="24"/>
      <c r="F265" s="24"/>
      <c r="G265" s="25"/>
      <c r="H265" s="25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2"/>
      <c r="X265" s="2"/>
      <c r="Y265" s="2"/>
      <c r="Z265" s="2"/>
      <c r="AA265" s="2"/>
      <c r="AB265" s="3"/>
    </row>
    <row r="266" spans="1:28" ht="29.25" customHeight="1">
      <c r="A266" s="23"/>
      <c r="B266" s="1"/>
      <c r="C266" s="1"/>
      <c r="D266" s="24"/>
      <c r="E266" s="24"/>
      <c r="F266" s="24"/>
      <c r="G266" s="25"/>
      <c r="H266" s="25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2"/>
      <c r="X266" s="2"/>
      <c r="Y266" s="2"/>
      <c r="Z266" s="2"/>
      <c r="AA266" s="2"/>
      <c r="AB266" s="3"/>
    </row>
    <row r="267" spans="1:28" ht="29.25" customHeight="1">
      <c r="A267" s="23"/>
      <c r="B267" s="1"/>
      <c r="C267" s="1"/>
      <c r="D267" s="24"/>
      <c r="E267" s="24"/>
      <c r="F267" s="24"/>
      <c r="G267" s="25"/>
      <c r="H267" s="25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2"/>
      <c r="X267" s="2"/>
      <c r="Y267" s="2"/>
      <c r="Z267" s="2"/>
      <c r="AA267" s="2"/>
      <c r="AB267" s="3"/>
    </row>
    <row r="268" spans="1:28" ht="29.25" customHeight="1">
      <c r="A268" s="23"/>
      <c r="B268" s="1"/>
      <c r="C268" s="1"/>
      <c r="D268" s="24"/>
      <c r="E268" s="24"/>
      <c r="F268" s="24"/>
      <c r="G268" s="25"/>
      <c r="H268" s="25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2"/>
      <c r="X268" s="2"/>
      <c r="Y268" s="2"/>
      <c r="Z268" s="2"/>
      <c r="AA268" s="2"/>
      <c r="AB268" s="3"/>
    </row>
    <row r="269" spans="1:28" ht="29.25" customHeight="1">
      <c r="A269" s="23"/>
      <c r="B269" s="1"/>
      <c r="C269" s="1"/>
      <c r="D269" s="24"/>
      <c r="E269" s="24"/>
      <c r="F269" s="24"/>
      <c r="G269" s="25"/>
      <c r="H269" s="25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2"/>
      <c r="X269" s="2"/>
      <c r="Y269" s="2"/>
      <c r="Z269" s="2"/>
      <c r="AA269" s="2"/>
      <c r="AB269" s="3"/>
    </row>
    <row r="270" spans="1:28" ht="29.25" customHeight="1">
      <c r="A270" s="23"/>
      <c r="B270" s="1"/>
      <c r="C270" s="1"/>
      <c r="D270" s="24"/>
      <c r="E270" s="24"/>
      <c r="F270" s="24"/>
      <c r="G270" s="25"/>
      <c r="H270" s="25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2"/>
      <c r="X270" s="2"/>
      <c r="Y270" s="2"/>
      <c r="Z270" s="2"/>
      <c r="AA270" s="2"/>
      <c r="AB270" s="3"/>
    </row>
    <row r="271" spans="1:28" ht="29.25" customHeight="1">
      <c r="A271" s="23"/>
      <c r="B271" s="1"/>
      <c r="C271" s="1"/>
      <c r="D271" s="24"/>
      <c r="E271" s="24"/>
      <c r="F271" s="24"/>
      <c r="G271" s="25"/>
      <c r="H271" s="25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2"/>
      <c r="X271" s="2"/>
      <c r="Y271" s="2"/>
      <c r="Z271" s="2"/>
      <c r="AA271" s="2"/>
      <c r="AB271" s="3"/>
    </row>
    <row r="272" spans="1:28" ht="29.25" customHeight="1">
      <c r="A272" s="23"/>
      <c r="B272" s="1"/>
      <c r="C272" s="1"/>
      <c r="D272" s="24"/>
      <c r="E272" s="24"/>
      <c r="F272" s="24"/>
      <c r="G272" s="25"/>
      <c r="H272" s="25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2"/>
      <c r="X272" s="2"/>
      <c r="Y272" s="2"/>
      <c r="Z272" s="2"/>
      <c r="AA272" s="2"/>
      <c r="AB272" s="3"/>
    </row>
    <row r="273" spans="1:28" ht="29.25" customHeight="1">
      <c r="A273" s="23"/>
      <c r="B273" s="1"/>
      <c r="C273" s="1"/>
      <c r="D273" s="24"/>
      <c r="E273" s="24"/>
      <c r="F273" s="24"/>
      <c r="G273" s="25"/>
      <c r="H273" s="25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2"/>
      <c r="X273" s="2"/>
      <c r="Y273" s="2"/>
      <c r="Z273" s="2"/>
      <c r="AA273" s="2"/>
      <c r="AB273" s="3"/>
    </row>
    <row r="274" spans="1:28" ht="29.25" customHeight="1">
      <c r="A274" s="23"/>
      <c r="B274" s="1"/>
      <c r="C274" s="1"/>
      <c r="D274" s="24"/>
      <c r="E274" s="24"/>
      <c r="F274" s="24"/>
      <c r="G274" s="25"/>
      <c r="H274" s="25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2"/>
      <c r="X274" s="2"/>
      <c r="Y274" s="2"/>
      <c r="Z274" s="2"/>
      <c r="AA274" s="2"/>
      <c r="AB274" s="3"/>
    </row>
    <row r="275" spans="1:28" ht="29.25" customHeight="1">
      <c r="A275" s="23"/>
      <c r="B275" s="1"/>
      <c r="C275" s="1"/>
      <c r="D275" s="24"/>
      <c r="E275" s="24"/>
      <c r="F275" s="24"/>
      <c r="G275" s="25"/>
      <c r="H275" s="25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2"/>
      <c r="X275" s="2"/>
      <c r="Y275" s="2"/>
      <c r="Z275" s="2"/>
      <c r="AA275" s="2"/>
      <c r="AB275" s="3"/>
    </row>
    <row r="276" spans="1:28" ht="29.25" customHeight="1">
      <c r="A276" s="23"/>
      <c r="B276" s="1"/>
      <c r="C276" s="1"/>
      <c r="D276" s="24"/>
      <c r="E276" s="24"/>
      <c r="F276" s="24"/>
      <c r="G276" s="25"/>
      <c r="H276" s="25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2"/>
      <c r="X276" s="2"/>
      <c r="Y276" s="2"/>
      <c r="Z276" s="2"/>
      <c r="AA276" s="2"/>
      <c r="AB276" s="3"/>
    </row>
    <row r="277" spans="1:28" ht="29.25" customHeight="1">
      <c r="A277" s="23"/>
      <c r="B277" s="1"/>
      <c r="C277" s="1"/>
      <c r="D277" s="24"/>
      <c r="E277" s="24"/>
      <c r="F277" s="24"/>
      <c r="G277" s="25"/>
      <c r="H277" s="25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2"/>
      <c r="X277" s="2"/>
      <c r="Y277" s="2"/>
      <c r="Z277" s="2"/>
      <c r="AA277" s="2"/>
      <c r="AB277" s="3"/>
    </row>
    <row r="278" spans="1:28" ht="29.25" customHeight="1">
      <c r="A278" s="23"/>
      <c r="B278" s="1"/>
      <c r="C278" s="1"/>
      <c r="D278" s="24"/>
      <c r="E278" s="24"/>
      <c r="F278" s="24"/>
      <c r="G278" s="25"/>
      <c r="H278" s="25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2"/>
      <c r="X278" s="2"/>
      <c r="Y278" s="2"/>
      <c r="Z278" s="2"/>
      <c r="AA278" s="2"/>
      <c r="AB278" s="3"/>
    </row>
    <row r="279" spans="1:28" ht="29.25" customHeight="1">
      <c r="A279" s="23"/>
      <c r="B279" s="1"/>
      <c r="C279" s="1"/>
      <c r="D279" s="24"/>
      <c r="E279" s="24"/>
      <c r="F279" s="24"/>
      <c r="G279" s="25"/>
      <c r="H279" s="25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2"/>
      <c r="X279" s="2"/>
      <c r="Y279" s="2"/>
      <c r="Z279" s="2"/>
      <c r="AA279" s="2"/>
      <c r="AB279" s="3"/>
    </row>
    <row r="280" spans="1:28" ht="29.25" customHeight="1">
      <c r="A280" s="23"/>
      <c r="B280" s="1"/>
      <c r="C280" s="1"/>
      <c r="D280" s="24"/>
      <c r="E280" s="24"/>
      <c r="F280" s="24"/>
      <c r="G280" s="25"/>
      <c r="H280" s="25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2"/>
      <c r="X280" s="2"/>
      <c r="Y280" s="2"/>
      <c r="Z280" s="2"/>
      <c r="AA280" s="2"/>
      <c r="AB280" s="3"/>
    </row>
    <row r="281" spans="1:28" ht="29.25" customHeight="1">
      <c r="A281" s="23"/>
      <c r="B281" s="1"/>
      <c r="C281" s="1"/>
      <c r="D281" s="24"/>
      <c r="E281" s="24"/>
      <c r="F281" s="24"/>
      <c r="G281" s="25"/>
      <c r="H281" s="25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2"/>
      <c r="X281" s="2"/>
      <c r="Y281" s="2"/>
      <c r="Z281" s="2"/>
      <c r="AA281" s="2"/>
      <c r="AB281" s="3"/>
    </row>
    <row r="282" spans="1:28" ht="29.25" customHeight="1">
      <c r="A282" s="23"/>
      <c r="B282" s="1"/>
      <c r="C282" s="1"/>
      <c r="D282" s="24"/>
      <c r="E282" s="24"/>
      <c r="F282" s="24"/>
      <c r="G282" s="25"/>
      <c r="H282" s="25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2"/>
      <c r="X282" s="2"/>
      <c r="Y282" s="2"/>
      <c r="Z282" s="2"/>
      <c r="AA282" s="2"/>
      <c r="AB282" s="3"/>
    </row>
    <row r="283" spans="1:28" ht="29.25" customHeight="1">
      <c r="A283" s="23"/>
      <c r="B283" s="1"/>
      <c r="C283" s="1"/>
      <c r="D283" s="24"/>
      <c r="E283" s="24"/>
      <c r="F283" s="24"/>
      <c r="G283" s="25"/>
      <c r="H283" s="25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2"/>
      <c r="X283" s="2"/>
      <c r="Y283" s="2"/>
      <c r="Z283" s="2"/>
      <c r="AA283" s="2"/>
      <c r="AB283" s="3"/>
    </row>
    <row r="284" spans="1:28" ht="29.25" customHeight="1">
      <c r="A284" s="23"/>
      <c r="B284" s="1"/>
      <c r="C284" s="1"/>
      <c r="D284" s="24"/>
      <c r="E284" s="24"/>
      <c r="F284" s="24"/>
      <c r="G284" s="25"/>
      <c r="H284" s="25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2"/>
      <c r="X284" s="2"/>
      <c r="Y284" s="2"/>
      <c r="Z284" s="2"/>
      <c r="AA284" s="2"/>
      <c r="AB284" s="3"/>
    </row>
    <row r="285" spans="1:28" ht="29.25" customHeight="1">
      <c r="A285" s="23"/>
      <c r="B285" s="1"/>
      <c r="C285" s="1"/>
      <c r="D285" s="24"/>
      <c r="E285" s="24"/>
      <c r="F285" s="24"/>
      <c r="G285" s="25"/>
      <c r="H285" s="25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2"/>
      <c r="X285" s="2"/>
      <c r="Y285" s="2"/>
      <c r="Z285" s="2"/>
      <c r="AA285" s="2"/>
      <c r="AB285" s="3"/>
    </row>
    <row r="286" spans="1:28" ht="29.25" customHeight="1">
      <c r="A286" s="23"/>
      <c r="B286" s="1"/>
      <c r="C286" s="1"/>
      <c r="D286" s="24"/>
      <c r="E286" s="24"/>
      <c r="F286" s="24"/>
      <c r="G286" s="25"/>
      <c r="H286" s="25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2"/>
      <c r="X286" s="2"/>
      <c r="Y286" s="2"/>
      <c r="Z286" s="2"/>
      <c r="AA286" s="2"/>
      <c r="AB286" s="3"/>
    </row>
    <row r="287" spans="1:28" ht="29.25" customHeight="1">
      <c r="A287" s="23"/>
      <c r="B287" s="1"/>
      <c r="C287" s="1"/>
      <c r="D287" s="24"/>
      <c r="E287" s="24"/>
      <c r="F287" s="24"/>
      <c r="G287" s="25"/>
      <c r="H287" s="25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2"/>
      <c r="X287" s="2"/>
      <c r="Y287" s="2"/>
      <c r="Z287" s="2"/>
      <c r="AA287" s="2"/>
      <c r="AB287" s="3"/>
    </row>
    <row r="288" spans="1:28" ht="29.25" customHeight="1">
      <c r="A288" s="23"/>
      <c r="B288" s="1"/>
      <c r="C288" s="1"/>
      <c r="D288" s="24"/>
      <c r="E288" s="24"/>
      <c r="F288" s="24"/>
      <c r="G288" s="25"/>
      <c r="H288" s="25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2"/>
      <c r="X288" s="2"/>
      <c r="Y288" s="2"/>
      <c r="Z288" s="2"/>
      <c r="AA288" s="2"/>
      <c r="AB288" s="3"/>
    </row>
    <row r="289" spans="1:28" ht="29.25" customHeight="1">
      <c r="A289" s="23"/>
      <c r="B289" s="1"/>
      <c r="C289" s="1"/>
      <c r="D289" s="24"/>
      <c r="E289" s="24"/>
      <c r="F289" s="24"/>
      <c r="G289" s="25"/>
      <c r="H289" s="25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2"/>
      <c r="X289" s="2"/>
      <c r="Y289" s="2"/>
      <c r="Z289" s="2"/>
      <c r="AA289" s="2"/>
      <c r="AB289" s="3"/>
    </row>
    <row r="290" spans="1:28" ht="29.25" customHeight="1">
      <c r="A290" s="23"/>
      <c r="B290" s="1"/>
      <c r="C290" s="1"/>
      <c r="D290" s="24"/>
      <c r="E290" s="24"/>
      <c r="F290" s="24"/>
      <c r="G290" s="25"/>
      <c r="H290" s="25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2"/>
      <c r="X290" s="2"/>
      <c r="Y290" s="2"/>
      <c r="Z290" s="2"/>
      <c r="AA290" s="2"/>
      <c r="AB290" s="3"/>
    </row>
    <row r="291" spans="1:28" ht="29.25" customHeight="1">
      <c r="A291" s="23"/>
      <c r="B291" s="1"/>
      <c r="C291" s="1"/>
      <c r="D291" s="24"/>
      <c r="E291" s="24"/>
      <c r="F291" s="24"/>
      <c r="G291" s="25"/>
      <c r="H291" s="25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2"/>
      <c r="X291" s="2"/>
      <c r="Y291" s="2"/>
      <c r="Z291" s="2"/>
      <c r="AA291" s="2"/>
      <c r="AB291" s="3"/>
    </row>
    <row r="292" spans="1:28" ht="29.25" customHeight="1">
      <c r="A292" s="23"/>
      <c r="B292" s="1"/>
      <c r="C292" s="1"/>
      <c r="D292" s="24"/>
      <c r="E292" s="24"/>
      <c r="F292" s="24"/>
      <c r="G292" s="25"/>
      <c r="H292" s="25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2"/>
      <c r="X292" s="2"/>
      <c r="Y292" s="2"/>
      <c r="Z292" s="2"/>
      <c r="AA292" s="2"/>
      <c r="AB292" s="3"/>
    </row>
    <row r="293" spans="1:28" ht="29.25" customHeight="1">
      <c r="A293" s="23"/>
      <c r="B293" s="1"/>
      <c r="C293" s="1"/>
      <c r="D293" s="24"/>
      <c r="E293" s="24"/>
      <c r="F293" s="24"/>
      <c r="G293" s="25"/>
      <c r="H293" s="25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2"/>
      <c r="X293" s="2"/>
      <c r="Y293" s="2"/>
      <c r="Z293" s="2"/>
      <c r="AA293" s="2"/>
      <c r="AB293" s="3"/>
    </row>
    <row r="294" spans="1:28" ht="29.25" customHeight="1">
      <c r="A294" s="23"/>
      <c r="B294" s="1"/>
      <c r="C294" s="1"/>
      <c r="D294" s="24"/>
      <c r="E294" s="24"/>
      <c r="F294" s="24"/>
      <c r="G294" s="25"/>
      <c r="H294" s="25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2"/>
      <c r="X294" s="2"/>
      <c r="Y294" s="2"/>
      <c r="Z294" s="2"/>
      <c r="AA294" s="2"/>
      <c r="AB294" s="3"/>
    </row>
    <row r="295" spans="1:28" ht="29.25" customHeight="1">
      <c r="A295" s="23"/>
      <c r="B295" s="1"/>
      <c r="C295" s="1"/>
      <c r="D295" s="24"/>
      <c r="E295" s="24"/>
      <c r="F295" s="24"/>
      <c r="G295" s="25"/>
      <c r="H295" s="25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2"/>
      <c r="X295" s="2"/>
      <c r="Y295" s="2"/>
      <c r="Z295" s="2"/>
      <c r="AA295" s="2"/>
      <c r="AB295" s="3"/>
    </row>
    <row r="296" spans="1:28" ht="29.25" customHeight="1">
      <c r="A296" s="23"/>
      <c r="B296" s="1"/>
      <c r="C296" s="1"/>
      <c r="D296" s="24"/>
      <c r="E296" s="24"/>
      <c r="F296" s="24"/>
      <c r="G296" s="25"/>
      <c r="H296" s="25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2"/>
      <c r="X296" s="2"/>
      <c r="Y296" s="2"/>
      <c r="Z296" s="2"/>
      <c r="AA296" s="2"/>
      <c r="AB296" s="3"/>
    </row>
    <row r="297" spans="1:28" ht="29.25" customHeight="1">
      <c r="A297" s="23"/>
      <c r="B297" s="1"/>
      <c r="C297" s="1"/>
      <c r="D297" s="24"/>
      <c r="E297" s="24"/>
      <c r="F297" s="24"/>
      <c r="G297" s="25"/>
      <c r="H297" s="25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2"/>
      <c r="X297" s="2"/>
      <c r="Y297" s="2"/>
      <c r="Z297" s="2"/>
      <c r="AA297" s="2"/>
      <c r="AB297" s="3"/>
    </row>
    <row r="298" spans="1:28" ht="29.25" customHeight="1">
      <c r="A298" s="23"/>
      <c r="B298" s="1"/>
      <c r="C298" s="1"/>
      <c r="D298" s="24"/>
      <c r="E298" s="24"/>
      <c r="F298" s="24"/>
      <c r="G298" s="25"/>
      <c r="H298" s="25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2"/>
      <c r="X298" s="2"/>
      <c r="Y298" s="2"/>
      <c r="Z298" s="2"/>
      <c r="AA298" s="2"/>
      <c r="AB298" s="3"/>
    </row>
    <row r="299" spans="1:28" ht="29.25" customHeight="1">
      <c r="A299" s="23"/>
      <c r="B299" s="1"/>
      <c r="C299" s="1"/>
      <c r="D299" s="24"/>
      <c r="E299" s="24"/>
      <c r="F299" s="24"/>
      <c r="G299" s="25"/>
      <c r="H299" s="25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2"/>
      <c r="X299" s="2"/>
      <c r="Y299" s="2"/>
      <c r="Z299" s="2"/>
      <c r="AA299" s="2"/>
      <c r="AB299" s="3"/>
    </row>
    <row r="300" spans="1:28" ht="29.25" customHeight="1">
      <c r="A300" s="23"/>
      <c r="B300" s="1"/>
      <c r="C300" s="1"/>
      <c r="D300" s="24"/>
      <c r="E300" s="24"/>
      <c r="F300" s="24"/>
      <c r="G300" s="25"/>
      <c r="H300" s="25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2"/>
      <c r="X300" s="2"/>
      <c r="Y300" s="2"/>
      <c r="Z300" s="2"/>
      <c r="AA300" s="2"/>
      <c r="AB300" s="3"/>
    </row>
    <row r="301" spans="1:28" ht="29.25" customHeight="1">
      <c r="A301" s="23"/>
      <c r="B301" s="1"/>
      <c r="C301" s="1"/>
      <c r="D301" s="24"/>
      <c r="E301" s="24"/>
      <c r="F301" s="24"/>
      <c r="G301" s="25"/>
      <c r="H301" s="25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2"/>
      <c r="X301" s="2"/>
      <c r="Y301" s="2"/>
      <c r="Z301" s="2"/>
      <c r="AA301" s="2"/>
      <c r="AB301" s="3"/>
    </row>
    <row r="302" spans="1:28" ht="29.25" customHeight="1">
      <c r="A302" s="23"/>
      <c r="B302" s="1"/>
      <c r="C302" s="1"/>
      <c r="D302" s="24"/>
      <c r="E302" s="24"/>
      <c r="F302" s="24"/>
      <c r="G302" s="25"/>
      <c r="H302" s="25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2"/>
      <c r="X302" s="2"/>
      <c r="Y302" s="2"/>
      <c r="Z302" s="2"/>
      <c r="AA302" s="2"/>
      <c r="AB302" s="3"/>
    </row>
    <row r="303" spans="1:28" ht="29.25" customHeight="1">
      <c r="A303" s="23"/>
      <c r="B303" s="1"/>
      <c r="C303" s="1"/>
      <c r="D303" s="24"/>
      <c r="E303" s="24"/>
      <c r="F303" s="24"/>
      <c r="G303" s="25"/>
      <c r="H303" s="25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2"/>
      <c r="X303" s="2"/>
      <c r="Y303" s="2"/>
      <c r="Z303" s="2"/>
      <c r="AA303" s="2"/>
      <c r="AB303" s="3"/>
    </row>
    <row r="304" spans="1:28" ht="29.25" customHeight="1">
      <c r="A304" s="23"/>
      <c r="B304" s="1"/>
      <c r="C304" s="1"/>
      <c r="D304" s="24"/>
      <c r="E304" s="24"/>
      <c r="F304" s="24"/>
      <c r="G304" s="25"/>
      <c r="H304" s="25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2"/>
      <c r="X304" s="2"/>
      <c r="Y304" s="2"/>
      <c r="Z304" s="2"/>
      <c r="AA304" s="2"/>
      <c r="AB304" s="3"/>
    </row>
    <row r="305" spans="1:28" ht="29.25" customHeight="1">
      <c r="A305" s="23"/>
      <c r="B305" s="1"/>
      <c r="C305" s="1"/>
      <c r="D305" s="24"/>
      <c r="E305" s="24"/>
      <c r="F305" s="24"/>
      <c r="G305" s="25"/>
      <c r="H305" s="25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2"/>
      <c r="X305" s="2"/>
      <c r="Y305" s="2"/>
      <c r="Z305" s="2"/>
      <c r="AA305" s="2"/>
      <c r="AB305" s="3"/>
    </row>
    <row r="306" spans="1:28" ht="29.25" customHeight="1">
      <c r="A306" s="23"/>
      <c r="B306" s="1"/>
      <c r="C306" s="1"/>
      <c r="D306" s="24"/>
      <c r="E306" s="24"/>
      <c r="F306" s="24"/>
      <c r="G306" s="25"/>
      <c r="H306" s="25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2"/>
      <c r="X306" s="2"/>
      <c r="Y306" s="2"/>
      <c r="Z306" s="2"/>
      <c r="AA306" s="2"/>
      <c r="AB306" s="3"/>
    </row>
    <row r="307" spans="1:28" ht="29.25" customHeight="1">
      <c r="A307" s="23"/>
      <c r="B307" s="1"/>
      <c r="C307" s="1"/>
      <c r="D307" s="24"/>
      <c r="E307" s="24"/>
      <c r="F307" s="24"/>
      <c r="G307" s="25"/>
      <c r="H307" s="25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2"/>
      <c r="X307" s="2"/>
      <c r="Y307" s="2"/>
      <c r="Z307" s="2"/>
      <c r="AA307" s="2"/>
      <c r="AB307" s="3"/>
    </row>
    <row r="308" spans="1:28" ht="15.75" customHeight="1">
      <c r="I308" s="30"/>
    </row>
    <row r="309" spans="1:28" ht="15.75" customHeight="1">
      <c r="I309" s="30"/>
    </row>
    <row r="310" spans="1:28" ht="15.75" customHeight="1">
      <c r="I310" s="30"/>
    </row>
    <row r="311" spans="1:28" ht="15.75" customHeight="1">
      <c r="I311" s="30"/>
    </row>
    <row r="312" spans="1:28" ht="15.75" customHeight="1">
      <c r="I312" s="30"/>
    </row>
    <row r="313" spans="1:28" ht="15.75" customHeight="1">
      <c r="I313" s="30"/>
    </row>
    <row r="314" spans="1:28" ht="15.75" customHeight="1">
      <c r="I314" s="30"/>
    </row>
    <row r="315" spans="1:28" ht="15.75" customHeight="1">
      <c r="I315" s="30"/>
    </row>
    <row r="316" spans="1:28" ht="15.75" customHeight="1">
      <c r="I316" s="30"/>
    </row>
    <row r="317" spans="1:28" ht="15.75" customHeight="1">
      <c r="I317" s="30"/>
    </row>
    <row r="318" spans="1:28" ht="15.75" customHeight="1">
      <c r="I318" s="30"/>
    </row>
    <row r="319" spans="1:28" ht="15.75" customHeight="1">
      <c r="I319" s="30"/>
    </row>
    <row r="320" spans="1:28" ht="15.75" customHeight="1">
      <c r="I320" s="30"/>
    </row>
    <row r="321" spans="9:9" ht="15.75" customHeight="1">
      <c r="I321" s="30"/>
    </row>
    <row r="322" spans="9:9" ht="15.75" customHeight="1">
      <c r="I322" s="30"/>
    </row>
    <row r="323" spans="9:9" ht="15.75" customHeight="1">
      <c r="I323" s="30"/>
    </row>
    <row r="324" spans="9:9" ht="15.75" customHeight="1">
      <c r="I324" s="30"/>
    </row>
    <row r="325" spans="9:9" ht="15.75" customHeight="1">
      <c r="I325" s="30"/>
    </row>
    <row r="326" spans="9:9" ht="15.75" customHeight="1">
      <c r="I326" s="30"/>
    </row>
    <row r="327" spans="9:9" ht="15.75" customHeight="1">
      <c r="I327" s="30"/>
    </row>
    <row r="328" spans="9:9" ht="15.75" customHeight="1">
      <c r="I328" s="30"/>
    </row>
    <row r="329" spans="9:9" ht="15.75" customHeight="1">
      <c r="I329" s="30"/>
    </row>
    <row r="330" spans="9:9" ht="15.75" customHeight="1">
      <c r="I330" s="30"/>
    </row>
    <row r="331" spans="9:9" ht="15.75" customHeight="1">
      <c r="I331" s="30"/>
    </row>
    <row r="332" spans="9:9" ht="15.75" customHeight="1">
      <c r="I332" s="30"/>
    </row>
    <row r="333" spans="9:9" ht="15.75" customHeight="1">
      <c r="I333" s="30"/>
    </row>
    <row r="334" spans="9:9" ht="15.75" customHeight="1">
      <c r="I334" s="30"/>
    </row>
    <row r="335" spans="9:9" ht="15.75" customHeight="1">
      <c r="I335" s="30"/>
    </row>
    <row r="336" spans="9:9" ht="15.75" customHeight="1">
      <c r="I336" s="30"/>
    </row>
    <row r="337" spans="9:9" ht="15.75" customHeight="1">
      <c r="I337" s="30"/>
    </row>
    <row r="338" spans="9:9" ht="15.75" customHeight="1">
      <c r="I338" s="30"/>
    </row>
    <row r="339" spans="9:9" ht="15.75" customHeight="1">
      <c r="I339" s="30"/>
    </row>
    <row r="340" spans="9:9" ht="15.75" customHeight="1">
      <c r="I340" s="30"/>
    </row>
    <row r="341" spans="9:9" ht="15.75" customHeight="1">
      <c r="I341" s="30"/>
    </row>
    <row r="342" spans="9:9" ht="15.75" customHeight="1">
      <c r="I342" s="30"/>
    </row>
    <row r="343" spans="9:9" ht="15.75" customHeight="1">
      <c r="I343" s="30"/>
    </row>
    <row r="344" spans="9:9" ht="15.75" customHeight="1">
      <c r="I344" s="30"/>
    </row>
    <row r="345" spans="9:9" ht="15.75" customHeight="1">
      <c r="I345" s="30"/>
    </row>
    <row r="346" spans="9:9" ht="15.75" customHeight="1">
      <c r="I346" s="30"/>
    </row>
    <row r="347" spans="9:9" ht="15.75" customHeight="1">
      <c r="I347" s="30"/>
    </row>
    <row r="348" spans="9:9" ht="15.75" customHeight="1">
      <c r="I348" s="30"/>
    </row>
    <row r="349" spans="9:9" ht="15.75" customHeight="1">
      <c r="I349" s="30"/>
    </row>
    <row r="350" spans="9:9" ht="15.75" customHeight="1">
      <c r="I350" s="30"/>
    </row>
    <row r="351" spans="9:9" ht="15.75" customHeight="1">
      <c r="I351" s="30"/>
    </row>
    <row r="352" spans="9:9" ht="15.75" customHeight="1">
      <c r="I352" s="30"/>
    </row>
    <row r="353" spans="9:9" ht="15.75" customHeight="1">
      <c r="I353" s="30"/>
    </row>
    <row r="354" spans="9:9" ht="15.75" customHeight="1">
      <c r="I354" s="30"/>
    </row>
    <row r="355" spans="9:9" ht="15.75" customHeight="1">
      <c r="I355" s="30"/>
    </row>
    <row r="356" spans="9:9" ht="15.75" customHeight="1">
      <c r="I356" s="30"/>
    </row>
    <row r="357" spans="9:9" ht="15.75" customHeight="1">
      <c r="I357" s="30"/>
    </row>
    <row r="358" spans="9:9" ht="15.75" customHeight="1">
      <c r="I358" s="30"/>
    </row>
    <row r="359" spans="9:9" ht="15.75" customHeight="1">
      <c r="I359" s="30"/>
    </row>
    <row r="360" spans="9:9" ht="15.75" customHeight="1">
      <c r="I360" s="30"/>
    </row>
    <row r="361" spans="9:9" ht="15.75" customHeight="1">
      <c r="I361" s="30"/>
    </row>
    <row r="362" spans="9:9" ht="15.75" customHeight="1">
      <c r="I362" s="30"/>
    </row>
    <row r="363" spans="9:9" ht="15.75" customHeight="1">
      <c r="I363" s="30"/>
    </row>
    <row r="364" spans="9:9" ht="15.75" customHeight="1">
      <c r="I364" s="30"/>
    </row>
    <row r="365" spans="9:9" ht="15.75" customHeight="1">
      <c r="I365" s="30"/>
    </row>
    <row r="366" spans="9:9" ht="15.75" customHeight="1">
      <c r="I366" s="30"/>
    </row>
    <row r="367" spans="9:9" ht="15.75" customHeight="1">
      <c r="I367" s="30"/>
    </row>
    <row r="368" spans="9:9" ht="15.75" customHeight="1">
      <c r="I368" s="30"/>
    </row>
    <row r="369" spans="9:9" ht="15.75" customHeight="1">
      <c r="I369" s="30"/>
    </row>
    <row r="370" spans="9:9" ht="15.75" customHeight="1">
      <c r="I370" s="30"/>
    </row>
    <row r="371" spans="9:9" ht="15.75" customHeight="1">
      <c r="I371" s="30"/>
    </row>
    <row r="372" spans="9:9" ht="15.75" customHeight="1">
      <c r="I372" s="30"/>
    </row>
    <row r="373" spans="9:9" ht="15.75" customHeight="1">
      <c r="I373" s="30"/>
    </row>
    <row r="374" spans="9:9" ht="15.75" customHeight="1">
      <c r="I374" s="30"/>
    </row>
    <row r="375" spans="9:9" ht="15.75" customHeight="1">
      <c r="I375" s="30"/>
    </row>
    <row r="376" spans="9:9" ht="15.75" customHeight="1">
      <c r="I376" s="30"/>
    </row>
    <row r="377" spans="9:9" ht="15.75" customHeight="1">
      <c r="I377" s="30"/>
    </row>
    <row r="378" spans="9:9" ht="15.75" customHeight="1">
      <c r="I378" s="30"/>
    </row>
    <row r="379" spans="9:9" ht="15.75" customHeight="1">
      <c r="I379" s="30"/>
    </row>
    <row r="380" spans="9:9" ht="15.75" customHeight="1">
      <c r="I380" s="30"/>
    </row>
    <row r="381" spans="9:9" ht="15.75" customHeight="1">
      <c r="I381" s="30"/>
    </row>
    <row r="382" spans="9:9" ht="15.75" customHeight="1">
      <c r="I382" s="30"/>
    </row>
    <row r="383" spans="9:9" ht="15.75" customHeight="1">
      <c r="I383" s="30"/>
    </row>
    <row r="384" spans="9:9" ht="15.75" customHeight="1">
      <c r="I384" s="30"/>
    </row>
    <row r="385" spans="9:9" ht="15.75" customHeight="1">
      <c r="I385" s="30"/>
    </row>
    <row r="386" spans="9:9" ht="15.75" customHeight="1">
      <c r="I386" s="30"/>
    </row>
    <row r="387" spans="9:9" ht="15.75" customHeight="1">
      <c r="I387" s="30"/>
    </row>
    <row r="388" spans="9:9" ht="15.75" customHeight="1">
      <c r="I388" s="30"/>
    </row>
    <row r="389" spans="9:9" ht="15.75" customHeight="1">
      <c r="I389" s="30"/>
    </row>
    <row r="390" spans="9:9" ht="15.75" customHeight="1">
      <c r="I390" s="30"/>
    </row>
    <row r="391" spans="9:9" ht="15.75" customHeight="1">
      <c r="I391" s="30"/>
    </row>
    <row r="392" spans="9:9" ht="15.75" customHeight="1">
      <c r="I392" s="30"/>
    </row>
    <row r="393" spans="9:9" ht="15.75" customHeight="1">
      <c r="I393" s="30"/>
    </row>
    <row r="394" spans="9:9" ht="15.75" customHeight="1">
      <c r="I394" s="30"/>
    </row>
    <row r="395" spans="9:9" ht="15.75" customHeight="1">
      <c r="I395" s="30"/>
    </row>
    <row r="396" spans="9:9" ht="15.75" customHeight="1">
      <c r="I396" s="30"/>
    </row>
    <row r="397" spans="9:9" ht="15.75" customHeight="1">
      <c r="I397" s="30"/>
    </row>
    <row r="398" spans="9:9" ht="15.75" customHeight="1">
      <c r="I398" s="30"/>
    </row>
    <row r="399" spans="9:9" ht="15.75" customHeight="1">
      <c r="I399" s="30"/>
    </row>
    <row r="400" spans="9:9" ht="15.75" customHeight="1">
      <c r="I400" s="30"/>
    </row>
    <row r="401" spans="9:9" ht="15.75" customHeight="1">
      <c r="I401" s="30"/>
    </row>
    <row r="402" spans="9:9" ht="15.75" customHeight="1">
      <c r="I402" s="30"/>
    </row>
    <row r="403" spans="9:9" ht="15.75" customHeight="1">
      <c r="I403" s="30"/>
    </row>
    <row r="404" spans="9:9" ht="15.75" customHeight="1">
      <c r="I404" s="30"/>
    </row>
    <row r="405" spans="9:9" ht="15.75" customHeight="1">
      <c r="I405" s="30"/>
    </row>
    <row r="406" spans="9:9" ht="15.75" customHeight="1">
      <c r="I406" s="30"/>
    </row>
    <row r="407" spans="9:9" ht="15.75" customHeight="1">
      <c r="I407" s="30"/>
    </row>
    <row r="408" spans="9:9" ht="15.75" customHeight="1">
      <c r="I408" s="30"/>
    </row>
    <row r="409" spans="9:9" ht="15.75" customHeight="1">
      <c r="I409" s="30"/>
    </row>
    <row r="410" spans="9:9" ht="15.75" customHeight="1">
      <c r="I410" s="30"/>
    </row>
    <row r="411" spans="9:9" ht="15.75" customHeight="1">
      <c r="I411" s="30"/>
    </row>
    <row r="412" spans="9:9" ht="15.75" customHeight="1">
      <c r="I412" s="30"/>
    </row>
    <row r="413" spans="9:9" ht="15.75" customHeight="1">
      <c r="I413" s="30"/>
    </row>
    <row r="414" spans="9:9" ht="15.75" customHeight="1">
      <c r="I414" s="30"/>
    </row>
    <row r="415" spans="9:9" ht="15.75" customHeight="1">
      <c r="I415" s="30"/>
    </row>
    <row r="416" spans="9:9" ht="15.75" customHeight="1">
      <c r="I416" s="30"/>
    </row>
    <row r="417" spans="9:9" ht="15.75" customHeight="1">
      <c r="I417" s="30"/>
    </row>
    <row r="418" spans="9:9" ht="15.75" customHeight="1">
      <c r="I418" s="30"/>
    </row>
    <row r="419" spans="9:9" ht="15.75" customHeight="1">
      <c r="I419" s="30"/>
    </row>
    <row r="420" spans="9:9" ht="15.75" customHeight="1">
      <c r="I420" s="30"/>
    </row>
    <row r="421" spans="9:9" ht="15.75" customHeight="1">
      <c r="I421" s="30"/>
    </row>
    <row r="422" spans="9:9" ht="15.75" customHeight="1">
      <c r="I422" s="30"/>
    </row>
    <row r="423" spans="9:9" ht="15.75" customHeight="1">
      <c r="I423" s="30"/>
    </row>
    <row r="424" spans="9:9" ht="15.75" customHeight="1">
      <c r="I424" s="30"/>
    </row>
    <row r="425" spans="9:9" ht="15.75" customHeight="1">
      <c r="I425" s="30"/>
    </row>
    <row r="426" spans="9:9" ht="15.75" customHeight="1">
      <c r="I426" s="30"/>
    </row>
    <row r="427" spans="9:9" ht="15.75" customHeight="1">
      <c r="I427" s="30"/>
    </row>
    <row r="428" spans="9:9" ht="15.75" customHeight="1">
      <c r="I428" s="30"/>
    </row>
    <row r="429" spans="9:9" ht="15.75" customHeight="1">
      <c r="I429" s="30"/>
    </row>
    <row r="430" spans="9:9" ht="15.75" customHeight="1">
      <c r="I430" s="30"/>
    </row>
    <row r="431" spans="9:9" ht="15.75" customHeight="1">
      <c r="I431" s="30"/>
    </row>
    <row r="432" spans="9:9" ht="15.75" customHeight="1">
      <c r="I432" s="30"/>
    </row>
    <row r="433" spans="9:9" ht="15.75" customHeight="1">
      <c r="I433" s="30"/>
    </row>
    <row r="434" spans="9:9" ht="15.75" customHeight="1">
      <c r="I434" s="30"/>
    </row>
    <row r="435" spans="9:9" ht="15.75" customHeight="1">
      <c r="I435" s="30"/>
    </row>
    <row r="436" spans="9:9" ht="15.75" customHeight="1">
      <c r="I436" s="30"/>
    </row>
    <row r="437" spans="9:9" ht="15.75" customHeight="1">
      <c r="I437" s="30"/>
    </row>
    <row r="438" spans="9:9" ht="15.75" customHeight="1">
      <c r="I438" s="30"/>
    </row>
    <row r="439" spans="9:9" ht="15.75" customHeight="1">
      <c r="I439" s="30"/>
    </row>
    <row r="440" spans="9:9" ht="15.75" customHeight="1">
      <c r="I440" s="30"/>
    </row>
    <row r="441" spans="9:9" ht="15.75" customHeight="1">
      <c r="I441" s="30"/>
    </row>
    <row r="442" spans="9:9" ht="15.75" customHeight="1">
      <c r="I442" s="30"/>
    </row>
    <row r="443" spans="9:9" ht="15.75" customHeight="1">
      <c r="I443" s="30"/>
    </row>
    <row r="444" spans="9:9" ht="15.75" customHeight="1">
      <c r="I444" s="30"/>
    </row>
    <row r="445" spans="9:9" ht="15.75" customHeight="1">
      <c r="I445" s="30"/>
    </row>
    <row r="446" spans="9:9" ht="15.75" customHeight="1">
      <c r="I446" s="30"/>
    </row>
    <row r="447" spans="9:9" ht="15.75" customHeight="1">
      <c r="I447" s="30"/>
    </row>
    <row r="448" spans="9:9" ht="15.75" customHeight="1">
      <c r="I448" s="30"/>
    </row>
    <row r="449" spans="9:9" ht="15.75" customHeight="1">
      <c r="I449" s="30"/>
    </row>
    <row r="450" spans="9:9" ht="15.75" customHeight="1">
      <c r="I450" s="30"/>
    </row>
    <row r="451" spans="9:9" ht="15.75" customHeight="1">
      <c r="I451" s="30"/>
    </row>
    <row r="452" spans="9:9" ht="15.75" customHeight="1">
      <c r="I452" s="30"/>
    </row>
    <row r="453" spans="9:9" ht="15.75" customHeight="1">
      <c r="I453" s="30"/>
    </row>
    <row r="454" spans="9:9" ht="15.75" customHeight="1">
      <c r="I454" s="30"/>
    </row>
    <row r="455" spans="9:9" ht="15.75" customHeight="1">
      <c r="I455" s="30"/>
    </row>
    <row r="456" spans="9:9" ht="15.75" customHeight="1">
      <c r="I456" s="30"/>
    </row>
    <row r="457" spans="9:9" ht="15.75" customHeight="1">
      <c r="I457" s="30"/>
    </row>
    <row r="458" spans="9:9" ht="15.75" customHeight="1">
      <c r="I458" s="30"/>
    </row>
    <row r="459" spans="9:9" ht="15.75" customHeight="1">
      <c r="I459" s="30"/>
    </row>
    <row r="460" spans="9:9" ht="15.75" customHeight="1">
      <c r="I460" s="30"/>
    </row>
    <row r="461" spans="9:9" ht="15.75" customHeight="1">
      <c r="I461" s="30"/>
    </row>
    <row r="462" spans="9:9" ht="15.75" customHeight="1">
      <c r="I462" s="30"/>
    </row>
    <row r="463" spans="9:9" ht="15.75" customHeight="1">
      <c r="I463" s="30"/>
    </row>
    <row r="464" spans="9:9" ht="15.75" customHeight="1">
      <c r="I464" s="30"/>
    </row>
    <row r="465" spans="9:9" ht="15.75" customHeight="1">
      <c r="I465" s="30"/>
    </row>
    <row r="466" spans="9:9" ht="15.75" customHeight="1">
      <c r="I466" s="30"/>
    </row>
    <row r="467" spans="9:9" ht="15.75" customHeight="1">
      <c r="I467" s="30"/>
    </row>
    <row r="468" spans="9:9" ht="15.75" customHeight="1">
      <c r="I468" s="30"/>
    </row>
    <row r="469" spans="9:9" ht="15.75" customHeight="1">
      <c r="I469" s="30"/>
    </row>
    <row r="470" spans="9:9" ht="15.75" customHeight="1">
      <c r="I470" s="30"/>
    </row>
    <row r="471" spans="9:9" ht="15.75" customHeight="1">
      <c r="I471" s="30"/>
    </row>
    <row r="472" spans="9:9" ht="15.75" customHeight="1">
      <c r="I472" s="30"/>
    </row>
    <row r="473" spans="9:9" ht="15.75" customHeight="1">
      <c r="I473" s="30"/>
    </row>
    <row r="474" spans="9:9" ht="15.75" customHeight="1">
      <c r="I474" s="30"/>
    </row>
    <row r="475" spans="9:9" ht="15.75" customHeight="1">
      <c r="I475" s="30"/>
    </row>
    <row r="476" spans="9:9" ht="15.75" customHeight="1">
      <c r="I476" s="30"/>
    </row>
    <row r="477" spans="9:9" ht="15.75" customHeight="1">
      <c r="I477" s="30"/>
    </row>
    <row r="478" spans="9:9" ht="15.75" customHeight="1">
      <c r="I478" s="30"/>
    </row>
    <row r="479" spans="9:9" ht="15.75" customHeight="1">
      <c r="I479" s="30"/>
    </row>
    <row r="480" spans="9:9" ht="15.75" customHeight="1">
      <c r="I480" s="30"/>
    </row>
    <row r="481" spans="9:9" ht="15.75" customHeight="1">
      <c r="I481" s="30"/>
    </row>
    <row r="482" spans="9:9" ht="15.75" customHeight="1">
      <c r="I482" s="30"/>
    </row>
    <row r="483" spans="9:9" ht="15.75" customHeight="1">
      <c r="I483" s="30"/>
    </row>
    <row r="484" spans="9:9" ht="15.75" customHeight="1">
      <c r="I484" s="30"/>
    </row>
    <row r="485" spans="9:9" ht="15.75" customHeight="1">
      <c r="I485" s="30"/>
    </row>
    <row r="486" spans="9:9" ht="15.75" customHeight="1">
      <c r="I486" s="30"/>
    </row>
    <row r="487" spans="9:9" ht="15.75" customHeight="1">
      <c r="I487" s="30"/>
    </row>
    <row r="488" spans="9:9" ht="15.75" customHeight="1">
      <c r="I488" s="30"/>
    </row>
    <row r="489" spans="9:9" ht="15.75" customHeight="1">
      <c r="I489" s="30"/>
    </row>
    <row r="490" spans="9:9" ht="15.75" customHeight="1">
      <c r="I490" s="30"/>
    </row>
    <row r="491" spans="9:9" ht="15.75" customHeight="1">
      <c r="I491" s="30"/>
    </row>
    <row r="492" spans="9:9" ht="15.75" customHeight="1">
      <c r="I492" s="30"/>
    </row>
    <row r="493" spans="9:9" ht="15.75" customHeight="1">
      <c r="I493" s="30"/>
    </row>
    <row r="494" spans="9:9" ht="15.75" customHeight="1">
      <c r="I494" s="30"/>
    </row>
    <row r="495" spans="9:9" ht="15.75" customHeight="1">
      <c r="I495" s="30"/>
    </row>
    <row r="496" spans="9:9" ht="15.75" customHeight="1">
      <c r="I496" s="30"/>
    </row>
    <row r="497" spans="9:9" ht="15.75" customHeight="1">
      <c r="I497" s="30"/>
    </row>
    <row r="498" spans="9:9" ht="15.75" customHeight="1">
      <c r="I498" s="30"/>
    </row>
    <row r="499" spans="9:9" ht="15.75" customHeight="1">
      <c r="I499" s="30"/>
    </row>
    <row r="500" spans="9:9" ht="15.75" customHeight="1">
      <c r="I500" s="30"/>
    </row>
    <row r="501" spans="9:9" ht="15.75" customHeight="1">
      <c r="I501" s="30"/>
    </row>
    <row r="502" spans="9:9" ht="15.75" customHeight="1">
      <c r="I502" s="30"/>
    </row>
    <row r="503" spans="9:9" ht="15.75" customHeight="1">
      <c r="I503" s="30"/>
    </row>
    <row r="504" spans="9:9" ht="15.75" customHeight="1">
      <c r="I504" s="30"/>
    </row>
    <row r="505" spans="9:9" ht="15.75" customHeight="1">
      <c r="I505" s="30"/>
    </row>
    <row r="506" spans="9:9" ht="15.75" customHeight="1">
      <c r="I506" s="30"/>
    </row>
    <row r="507" spans="9:9" ht="15.75" customHeight="1">
      <c r="I507" s="30"/>
    </row>
    <row r="508" spans="9:9" ht="15.75" customHeight="1">
      <c r="I508" s="30"/>
    </row>
    <row r="509" spans="9:9" ht="15.75" customHeight="1">
      <c r="I509" s="30"/>
    </row>
    <row r="510" spans="9:9" ht="15.75" customHeight="1">
      <c r="I510" s="30"/>
    </row>
    <row r="511" spans="9:9" ht="15.75" customHeight="1">
      <c r="I511" s="30"/>
    </row>
    <row r="512" spans="9:9" ht="15.75" customHeight="1">
      <c r="I512" s="30"/>
    </row>
    <row r="513" spans="9:9" ht="15.75" customHeight="1">
      <c r="I513" s="30"/>
    </row>
    <row r="514" spans="9:9" ht="15.75" customHeight="1">
      <c r="I514" s="30"/>
    </row>
    <row r="515" spans="9:9" ht="15.75" customHeight="1">
      <c r="I515" s="30"/>
    </row>
    <row r="516" spans="9:9" ht="15.75" customHeight="1">
      <c r="I516" s="30"/>
    </row>
    <row r="517" spans="9:9" ht="15.75" customHeight="1">
      <c r="I517" s="30"/>
    </row>
    <row r="518" spans="9:9" ht="15.75" customHeight="1">
      <c r="I518" s="30"/>
    </row>
    <row r="519" spans="9:9" ht="15.75" customHeight="1">
      <c r="I519" s="30"/>
    </row>
    <row r="520" spans="9:9" ht="15.75" customHeight="1">
      <c r="I520" s="30"/>
    </row>
    <row r="521" spans="9:9" ht="15.75" customHeight="1">
      <c r="I521" s="30"/>
    </row>
    <row r="522" spans="9:9" ht="15.75" customHeight="1">
      <c r="I522" s="30"/>
    </row>
    <row r="523" spans="9:9" ht="15.75" customHeight="1">
      <c r="I523" s="30"/>
    </row>
    <row r="524" spans="9:9" ht="15.75" customHeight="1">
      <c r="I524" s="30"/>
    </row>
    <row r="525" spans="9:9" ht="15.75" customHeight="1">
      <c r="I525" s="30"/>
    </row>
    <row r="526" spans="9:9" ht="15.75" customHeight="1">
      <c r="I526" s="30"/>
    </row>
    <row r="527" spans="9:9" ht="15.75" customHeight="1">
      <c r="I527" s="30"/>
    </row>
    <row r="528" spans="9:9" ht="15.75" customHeight="1">
      <c r="I528" s="30"/>
    </row>
    <row r="529" spans="9:9" ht="15.75" customHeight="1">
      <c r="I529" s="30"/>
    </row>
    <row r="530" spans="9:9" ht="15.75" customHeight="1">
      <c r="I530" s="30"/>
    </row>
    <row r="531" spans="9:9" ht="15.75" customHeight="1">
      <c r="I531" s="30"/>
    </row>
    <row r="532" spans="9:9" ht="15.75" customHeight="1">
      <c r="I532" s="30"/>
    </row>
    <row r="533" spans="9:9" ht="15.75" customHeight="1">
      <c r="I533" s="30"/>
    </row>
    <row r="534" spans="9:9" ht="15.75" customHeight="1">
      <c r="I534" s="30"/>
    </row>
    <row r="535" spans="9:9" ht="15.75" customHeight="1">
      <c r="I535" s="30"/>
    </row>
    <row r="536" spans="9:9" ht="15.75" customHeight="1">
      <c r="I536" s="30"/>
    </row>
    <row r="537" spans="9:9" ht="15.75" customHeight="1">
      <c r="I537" s="30"/>
    </row>
    <row r="538" spans="9:9" ht="15.75" customHeight="1">
      <c r="I538" s="30"/>
    </row>
    <row r="539" spans="9:9" ht="15.75" customHeight="1">
      <c r="I539" s="30"/>
    </row>
    <row r="540" spans="9:9" ht="15.75" customHeight="1">
      <c r="I540" s="30"/>
    </row>
    <row r="541" spans="9:9" ht="15.75" customHeight="1">
      <c r="I541" s="30"/>
    </row>
    <row r="542" spans="9:9" ht="15.75" customHeight="1">
      <c r="I542" s="30"/>
    </row>
    <row r="543" spans="9:9" ht="15.75" customHeight="1">
      <c r="I543" s="30"/>
    </row>
    <row r="544" spans="9:9" ht="15.75" customHeight="1">
      <c r="I544" s="30"/>
    </row>
    <row r="545" spans="9:9" ht="15.75" customHeight="1">
      <c r="I545" s="30"/>
    </row>
    <row r="546" spans="9:9" ht="15.75" customHeight="1">
      <c r="I546" s="30"/>
    </row>
    <row r="547" spans="9:9" ht="15.75" customHeight="1">
      <c r="I547" s="30"/>
    </row>
    <row r="548" spans="9:9" ht="15.75" customHeight="1">
      <c r="I548" s="30"/>
    </row>
    <row r="549" spans="9:9" ht="15.75" customHeight="1">
      <c r="I549" s="30"/>
    </row>
    <row r="550" spans="9:9" ht="15.75" customHeight="1">
      <c r="I550" s="30"/>
    </row>
    <row r="551" spans="9:9" ht="15.75" customHeight="1">
      <c r="I551" s="30"/>
    </row>
    <row r="552" spans="9:9" ht="15.75" customHeight="1">
      <c r="I552" s="30"/>
    </row>
    <row r="553" spans="9:9" ht="15.75" customHeight="1">
      <c r="I553" s="30"/>
    </row>
    <row r="554" spans="9:9" ht="15.75" customHeight="1">
      <c r="I554" s="30"/>
    </row>
    <row r="555" spans="9:9" ht="15.75" customHeight="1">
      <c r="I555" s="30"/>
    </row>
    <row r="556" spans="9:9" ht="15.75" customHeight="1">
      <c r="I556" s="30"/>
    </row>
    <row r="557" spans="9:9" ht="15.75" customHeight="1">
      <c r="I557" s="30"/>
    </row>
    <row r="558" spans="9:9" ht="15.75" customHeight="1">
      <c r="I558" s="30"/>
    </row>
    <row r="559" spans="9:9" ht="15.75" customHeight="1">
      <c r="I559" s="30"/>
    </row>
    <row r="560" spans="9:9" ht="15.75" customHeight="1">
      <c r="I560" s="30"/>
    </row>
    <row r="561" spans="9:9" ht="15.75" customHeight="1">
      <c r="I561" s="30"/>
    </row>
    <row r="562" spans="9:9" ht="15.75" customHeight="1">
      <c r="I562" s="30"/>
    </row>
    <row r="563" spans="9:9" ht="15.75" customHeight="1">
      <c r="I563" s="30"/>
    </row>
    <row r="564" spans="9:9" ht="15.75" customHeight="1">
      <c r="I564" s="30"/>
    </row>
    <row r="565" spans="9:9" ht="15.75" customHeight="1">
      <c r="I565" s="30"/>
    </row>
    <row r="566" spans="9:9" ht="15.75" customHeight="1">
      <c r="I566" s="30"/>
    </row>
    <row r="567" spans="9:9" ht="15.75" customHeight="1">
      <c r="I567" s="30"/>
    </row>
    <row r="568" spans="9:9" ht="15.75" customHeight="1">
      <c r="I568" s="30"/>
    </row>
    <row r="569" spans="9:9" ht="15.75" customHeight="1">
      <c r="I569" s="30"/>
    </row>
    <row r="570" spans="9:9" ht="15.75" customHeight="1">
      <c r="I570" s="30"/>
    </row>
    <row r="571" spans="9:9" ht="15.75" customHeight="1">
      <c r="I571" s="30"/>
    </row>
    <row r="572" spans="9:9" ht="15.75" customHeight="1">
      <c r="I572" s="30"/>
    </row>
    <row r="573" spans="9:9" ht="15.75" customHeight="1">
      <c r="I573" s="30"/>
    </row>
    <row r="574" spans="9:9" ht="15.75" customHeight="1">
      <c r="I574" s="30"/>
    </row>
    <row r="575" spans="9:9" ht="15.75" customHeight="1">
      <c r="I575" s="30"/>
    </row>
    <row r="576" spans="9:9" ht="15.75" customHeight="1">
      <c r="I576" s="30"/>
    </row>
    <row r="577" spans="9:9" ht="15.75" customHeight="1">
      <c r="I577" s="30"/>
    </row>
    <row r="578" spans="9:9" ht="15.75" customHeight="1">
      <c r="I578" s="30"/>
    </row>
    <row r="579" spans="9:9" ht="15.75" customHeight="1">
      <c r="I579" s="30"/>
    </row>
    <row r="580" spans="9:9" ht="15.75" customHeight="1">
      <c r="I580" s="30"/>
    </row>
    <row r="581" spans="9:9" ht="15.75" customHeight="1">
      <c r="I581" s="30"/>
    </row>
    <row r="582" spans="9:9" ht="15.75" customHeight="1">
      <c r="I582" s="30"/>
    </row>
    <row r="583" spans="9:9" ht="15.75" customHeight="1">
      <c r="I583" s="30"/>
    </row>
    <row r="584" spans="9:9" ht="15.75" customHeight="1">
      <c r="I584" s="30"/>
    </row>
    <row r="585" spans="9:9" ht="15.75" customHeight="1">
      <c r="I585" s="30"/>
    </row>
    <row r="586" spans="9:9" ht="15.75" customHeight="1">
      <c r="I586" s="30"/>
    </row>
    <row r="587" spans="9:9" ht="15.75" customHeight="1">
      <c r="I587" s="30"/>
    </row>
    <row r="588" spans="9:9" ht="15.75" customHeight="1">
      <c r="I588" s="30"/>
    </row>
    <row r="589" spans="9:9" ht="15.75" customHeight="1">
      <c r="I589" s="30"/>
    </row>
    <row r="590" spans="9:9" ht="15.75" customHeight="1">
      <c r="I590" s="30"/>
    </row>
    <row r="591" spans="9:9" ht="15.75" customHeight="1">
      <c r="I591" s="30"/>
    </row>
    <row r="592" spans="9:9" ht="15.75" customHeight="1">
      <c r="I592" s="30"/>
    </row>
    <row r="593" spans="9:9" ht="15.75" customHeight="1">
      <c r="I593" s="30"/>
    </row>
    <row r="594" spans="9:9" ht="15.75" customHeight="1">
      <c r="I594" s="30"/>
    </row>
    <row r="595" spans="9:9" ht="15.75" customHeight="1">
      <c r="I595" s="30"/>
    </row>
    <row r="596" spans="9:9" ht="15.75" customHeight="1">
      <c r="I596" s="30"/>
    </row>
    <row r="597" spans="9:9" ht="15.75" customHeight="1">
      <c r="I597" s="30"/>
    </row>
    <row r="598" spans="9:9" ht="15.75" customHeight="1">
      <c r="I598" s="30"/>
    </row>
    <row r="599" spans="9:9" ht="15.75" customHeight="1">
      <c r="I599" s="30"/>
    </row>
    <row r="600" spans="9:9" ht="15.75" customHeight="1">
      <c r="I600" s="30"/>
    </row>
    <row r="601" spans="9:9" ht="15.75" customHeight="1">
      <c r="I601" s="30"/>
    </row>
    <row r="602" spans="9:9" ht="15.75" customHeight="1">
      <c r="I602" s="30"/>
    </row>
    <row r="603" spans="9:9" ht="15.75" customHeight="1">
      <c r="I603" s="30"/>
    </row>
    <row r="604" spans="9:9" ht="15.75" customHeight="1">
      <c r="I604" s="30"/>
    </row>
    <row r="605" spans="9:9" ht="15.75" customHeight="1">
      <c r="I605" s="30"/>
    </row>
    <row r="606" spans="9:9" ht="15.75" customHeight="1">
      <c r="I606" s="30"/>
    </row>
    <row r="607" spans="9:9" ht="15.75" customHeight="1">
      <c r="I607" s="30"/>
    </row>
    <row r="608" spans="9:9" ht="15.75" customHeight="1">
      <c r="I608" s="30"/>
    </row>
    <row r="609" spans="9:9" ht="15.75" customHeight="1">
      <c r="I609" s="30"/>
    </row>
    <row r="610" spans="9:9" ht="15.75" customHeight="1">
      <c r="I610" s="30"/>
    </row>
    <row r="611" spans="9:9" ht="15.75" customHeight="1">
      <c r="I611" s="30"/>
    </row>
    <row r="612" spans="9:9" ht="15.75" customHeight="1">
      <c r="I612" s="30"/>
    </row>
    <row r="613" spans="9:9" ht="15.75" customHeight="1">
      <c r="I613" s="30"/>
    </row>
    <row r="614" spans="9:9" ht="15.75" customHeight="1">
      <c r="I614" s="30"/>
    </row>
    <row r="615" spans="9:9" ht="15.75" customHeight="1">
      <c r="I615" s="30"/>
    </row>
    <row r="616" spans="9:9" ht="15.75" customHeight="1">
      <c r="I616" s="30"/>
    </row>
    <row r="617" spans="9:9" ht="15.75" customHeight="1">
      <c r="I617" s="30"/>
    </row>
    <row r="618" spans="9:9" ht="15.75" customHeight="1">
      <c r="I618" s="30"/>
    </row>
    <row r="619" spans="9:9" ht="15.75" customHeight="1">
      <c r="I619" s="30"/>
    </row>
    <row r="620" spans="9:9" ht="15.75" customHeight="1">
      <c r="I620" s="30"/>
    </row>
    <row r="621" spans="9:9" ht="15.75" customHeight="1">
      <c r="I621" s="30"/>
    </row>
    <row r="622" spans="9:9" ht="15.75" customHeight="1">
      <c r="I622" s="30"/>
    </row>
    <row r="623" spans="9:9" ht="15.75" customHeight="1">
      <c r="I623" s="30"/>
    </row>
    <row r="624" spans="9:9" ht="15.75" customHeight="1">
      <c r="I624" s="30"/>
    </row>
    <row r="625" spans="9:9" ht="15.75" customHeight="1">
      <c r="I625" s="30"/>
    </row>
    <row r="626" spans="9:9" ht="15.75" customHeight="1">
      <c r="I626" s="30"/>
    </row>
    <row r="627" spans="9:9" ht="15.75" customHeight="1">
      <c r="I627" s="30"/>
    </row>
    <row r="628" spans="9:9" ht="15.75" customHeight="1">
      <c r="I628" s="30"/>
    </row>
    <row r="629" spans="9:9" ht="15.75" customHeight="1">
      <c r="I629" s="30"/>
    </row>
    <row r="630" spans="9:9" ht="15.75" customHeight="1">
      <c r="I630" s="30"/>
    </row>
    <row r="631" spans="9:9" ht="15.75" customHeight="1">
      <c r="I631" s="30"/>
    </row>
    <row r="632" spans="9:9" ht="15.75" customHeight="1">
      <c r="I632" s="30"/>
    </row>
    <row r="633" spans="9:9" ht="15.75" customHeight="1">
      <c r="I633" s="30"/>
    </row>
    <row r="634" spans="9:9" ht="15.75" customHeight="1">
      <c r="I634" s="30"/>
    </row>
    <row r="635" spans="9:9" ht="15.75" customHeight="1">
      <c r="I635" s="30"/>
    </row>
    <row r="636" spans="9:9" ht="15.75" customHeight="1">
      <c r="I636" s="30"/>
    </row>
    <row r="637" spans="9:9" ht="15.75" customHeight="1">
      <c r="I637" s="30"/>
    </row>
    <row r="638" spans="9:9" ht="15.75" customHeight="1">
      <c r="I638" s="30"/>
    </row>
    <row r="639" spans="9:9" ht="15.75" customHeight="1">
      <c r="I639" s="30"/>
    </row>
    <row r="640" spans="9:9" ht="15.75" customHeight="1">
      <c r="I640" s="30"/>
    </row>
    <row r="641" spans="9:9" ht="15.75" customHeight="1">
      <c r="I641" s="30"/>
    </row>
    <row r="642" spans="9:9" ht="15.75" customHeight="1">
      <c r="I642" s="30"/>
    </row>
    <row r="643" spans="9:9" ht="15.75" customHeight="1">
      <c r="I643" s="30"/>
    </row>
    <row r="644" spans="9:9" ht="15.75" customHeight="1">
      <c r="I644" s="30"/>
    </row>
    <row r="645" spans="9:9" ht="15.75" customHeight="1">
      <c r="I645" s="30"/>
    </row>
    <row r="646" spans="9:9" ht="15.75" customHeight="1">
      <c r="I646" s="30"/>
    </row>
    <row r="647" spans="9:9" ht="15.75" customHeight="1">
      <c r="I647" s="30"/>
    </row>
    <row r="648" spans="9:9" ht="15.75" customHeight="1">
      <c r="I648" s="30"/>
    </row>
    <row r="649" spans="9:9" ht="15.75" customHeight="1">
      <c r="I649" s="30"/>
    </row>
    <row r="650" spans="9:9" ht="15.75" customHeight="1">
      <c r="I650" s="30"/>
    </row>
    <row r="651" spans="9:9" ht="15.75" customHeight="1">
      <c r="I651" s="30"/>
    </row>
    <row r="652" spans="9:9" ht="15.75" customHeight="1">
      <c r="I652" s="30"/>
    </row>
    <row r="653" spans="9:9" ht="15.75" customHeight="1">
      <c r="I653" s="30"/>
    </row>
    <row r="654" spans="9:9" ht="15.75" customHeight="1">
      <c r="I654" s="30"/>
    </row>
    <row r="655" spans="9:9" ht="15.75" customHeight="1">
      <c r="I655" s="30"/>
    </row>
    <row r="656" spans="9:9" ht="15.75" customHeight="1">
      <c r="I656" s="30"/>
    </row>
    <row r="657" spans="9:9" ht="15.75" customHeight="1">
      <c r="I657" s="30"/>
    </row>
    <row r="658" spans="9:9" ht="15.75" customHeight="1">
      <c r="I658" s="30"/>
    </row>
    <row r="659" spans="9:9" ht="15.75" customHeight="1">
      <c r="I659" s="30"/>
    </row>
    <row r="660" spans="9:9" ht="15.75" customHeight="1">
      <c r="I660" s="30"/>
    </row>
    <row r="661" spans="9:9" ht="15.75" customHeight="1">
      <c r="I661" s="30"/>
    </row>
    <row r="662" spans="9:9" ht="15.75" customHeight="1">
      <c r="I662" s="30"/>
    </row>
    <row r="663" spans="9:9" ht="15.75" customHeight="1">
      <c r="I663" s="30"/>
    </row>
    <row r="664" spans="9:9" ht="15.75" customHeight="1">
      <c r="I664" s="30"/>
    </row>
    <row r="665" spans="9:9" ht="15.75" customHeight="1">
      <c r="I665" s="30"/>
    </row>
    <row r="666" spans="9:9" ht="15.75" customHeight="1">
      <c r="I666" s="30"/>
    </row>
    <row r="667" spans="9:9" ht="15.75" customHeight="1">
      <c r="I667" s="30"/>
    </row>
    <row r="668" spans="9:9" ht="15.75" customHeight="1">
      <c r="I668" s="30"/>
    </row>
    <row r="669" spans="9:9" ht="15.75" customHeight="1">
      <c r="I669" s="30"/>
    </row>
    <row r="670" spans="9:9" ht="15.75" customHeight="1">
      <c r="I670" s="30"/>
    </row>
    <row r="671" spans="9:9" ht="15.75" customHeight="1">
      <c r="I671" s="30"/>
    </row>
    <row r="672" spans="9:9" ht="15.75" customHeight="1">
      <c r="I672" s="30"/>
    </row>
    <row r="673" spans="9:9" ht="15.75" customHeight="1">
      <c r="I673" s="30"/>
    </row>
    <row r="674" spans="9:9" ht="15.75" customHeight="1">
      <c r="I674" s="30"/>
    </row>
    <row r="675" spans="9:9" ht="15.75" customHeight="1">
      <c r="I675" s="30"/>
    </row>
    <row r="676" spans="9:9" ht="15.75" customHeight="1">
      <c r="I676" s="30"/>
    </row>
    <row r="677" spans="9:9" ht="15.75" customHeight="1">
      <c r="I677" s="30"/>
    </row>
    <row r="678" spans="9:9" ht="15.75" customHeight="1">
      <c r="I678" s="30"/>
    </row>
    <row r="679" spans="9:9" ht="15.75" customHeight="1">
      <c r="I679" s="30"/>
    </row>
    <row r="680" spans="9:9" ht="15.75" customHeight="1">
      <c r="I680" s="30"/>
    </row>
    <row r="681" spans="9:9" ht="15.75" customHeight="1">
      <c r="I681" s="30"/>
    </row>
    <row r="682" spans="9:9" ht="15.75" customHeight="1">
      <c r="I682" s="30"/>
    </row>
    <row r="683" spans="9:9" ht="15.75" customHeight="1">
      <c r="I683" s="30"/>
    </row>
    <row r="684" spans="9:9" ht="15.75" customHeight="1">
      <c r="I684" s="30"/>
    </row>
    <row r="685" spans="9:9" ht="15.75" customHeight="1">
      <c r="I685" s="30"/>
    </row>
    <row r="686" spans="9:9" ht="15.75" customHeight="1">
      <c r="I686" s="30"/>
    </row>
    <row r="687" spans="9:9" ht="15.75" customHeight="1">
      <c r="I687" s="30"/>
    </row>
    <row r="688" spans="9:9" ht="15.75" customHeight="1">
      <c r="I688" s="30"/>
    </row>
    <row r="689" spans="9:9" ht="15.75" customHeight="1">
      <c r="I689" s="30"/>
    </row>
    <row r="690" spans="9:9" ht="15.75" customHeight="1">
      <c r="I690" s="30"/>
    </row>
    <row r="691" spans="9:9" ht="15.75" customHeight="1">
      <c r="I691" s="30"/>
    </row>
    <row r="692" spans="9:9" ht="15.75" customHeight="1">
      <c r="I692" s="30"/>
    </row>
    <row r="693" spans="9:9" ht="15.75" customHeight="1">
      <c r="I693" s="30"/>
    </row>
    <row r="694" spans="9:9" ht="15.75" customHeight="1">
      <c r="I694" s="30"/>
    </row>
    <row r="695" spans="9:9" ht="15.75" customHeight="1">
      <c r="I695" s="30"/>
    </row>
    <row r="696" spans="9:9" ht="15.75" customHeight="1">
      <c r="I696" s="30"/>
    </row>
    <row r="697" spans="9:9" ht="15.75" customHeight="1">
      <c r="I697" s="30"/>
    </row>
    <row r="698" spans="9:9" ht="15.75" customHeight="1">
      <c r="I698" s="30"/>
    </row>
    <row r="699" spans="9:9" ht="15.75" customHeight="1">
      <c r="I699" s="30"/>
    </row>
    <row r="700" spans="9:9" ht="15.75" customHeight="1">
      <c r="I700" s="30"/>
    </row>
    <row r="701" spans="9:9" ht="15.75" customHeight="1">
      <c r="I701" s="30"/>
    </row>
    <row r="702" spans="9:9" ht="15.75" customHeight="1">
      <c r="I702" s="30"/>
    </row>
    <row r="703" spans="9:9" ht="15.75" customHeight="1">
      <c r="I703" s="30"/>
    </row>
    <row r="704" spans="9:9" ht="15.75" customHeight="1">
      <c r="I704" s="30"/>
    </row>
    <row r="705" spans="9:9" ht="15.75" customHeight="1">
      <c r="I705" s="30"/>
    </row>
    <row r="706" spans="9:9" ht="15.75" customHeight="1">
      <c r="I706" s="30"/>
    </row>
    <row r="707" spans="9:9" ht="15.75" customHeight="1">
      <c r="I707" s="30"/>
    </row>
    <row r="708" spans="9:9" ht="15.75" customHeight="1">
      <c r="I708" s="30"/>
    </row>
    <row r="709" spans="9:9" ht="15.75" customHeight="1">
      <c r="I709" s="30"/>
    </row>
    <row r="710" spans="9:9" ht="15.75" customHeight="1">
      <c r="I710" s="30"/>
    </row>
    <row r="711" spans="9:9" ht="15.75" customHeight="1">
      <c r="I711" s="30"/>
    </row>
    <row r="712" spans="9:9" ht="15.75" customHeight="1">
      <c r="I712" s="30"/>
    </row>
    <row r="713" spans="9:9" ht="15.75" customHeight="1">
      <c r="I713" s="30"/>
    </row>
    <row r="714" spans="9:9" ht="15.75" customHeight="1">
      <c r="I714" s="30"/>
    </row>
    <row r="715" spans="9:9" ht="15.75" customHeight="1">
      <c r="I715" s="30"/>
    </row>
    <row r="716" spans="9:9" ht="15.75" customHeight="1">
      <c r="I716" s="30"/>
    </row>
    <row r="717" spans="9:9" ht="15.75" customHeight="1">
      <c r="I717" s="30"/>
    </row>
    <row r="718" spans="9:9" ht="15.75" customHeight="1">
      <c r="I718" s="30"/>
    </row>
    <row r="719" spans="9:9" ht="15.75" customHeight="1">
      <c r="I719" s="30"/>
    </row>
    <row r="720" spans="9:9" ht="15.75" customHeight="1">
      <c r="I720" s="30"/>
    </row>
    <row r="721" spans="9:9" ht="15.75" customHeight="1">
      <c r="I721" s="30"/>
    </row>
    <row r="722" spans="9:9" ht="15.75" customHeight="1">
      <c r="I722" s="30"/>
    </row>
    <row r="723" spans="9:9" ht="15.75" customHeight="1">
      <c r="I723" s="30"/>
    </row>
    <row r="724" spans="9:9" ht="15.75" customHeight="1">
      <c r="I724" s="30"/>
    </row>
    <row r="725" spans="9:9" ht="15.75" customHeight="1">
      <c r="I725" s="30"/>
    </row>
    <row r="726" spans="9:9" ht="15.75" customHeight="1">
      <c r="I726" s="30"/>
    </row>
    <row r="727" spans="9:9" ht="15.75" customHeight="1">
      <c r="I727" s="30"/>
    </row>
    <row r="728" spans="9:9" ht="15.75" customHeight="1">
      <c r="I728" s="30"/>
    </row>
    <row r="729" spans="9:9" ht="15.75" customHeight="1">
      <c r="I729" s="30"/>
    </row>
    <row r="730" spans="9:9" ht="15.75" customHeight="1">
      <c r="I730" s="30"/>
    </row>
    <row r="731" spans="9:9" ht="15.75" customHeight="1">
      <c r="I731" s="30"/>
    </row>
    <row r="732" spans="9:9" ht="15.75" customHeight="1">
      <c r="I732" s="30"/>
    </row>
    <row r="733" spans="9:9" ht="15.75" customHeight="1">
      <c r="I733" s="30"/>
    </row>
    <row r="734" spans="9:9" ht="15.75" customHeight="1">
      <c r="I734" s="30"/>
    </row>
    <row r="735" spans="9:9" ht="15.75" customHeight="1">
      <c r="I735" s="30"/>
    </row>
    <row r="736" spans="9:9" ht="15.75" customHeight="1">
      <c r="I736" s="30"/>
    </row>
    <row r="737" spans="9:9" ht="15.75" customHeight="1">
      <c r="I737" s="30"/>
    </row>
    <row r="738" spans="9:9" ht="15.75" customHeight="1">
      <c r="I738" s="30"/>
    </row>
    <row r="739" spans="9:9" ht="15.75" customHeight="1">
      <c r="I739" s="30"/>
    </row>
    <row r="740" spans="9:9" ht="15.75" customHeight="1">
      <c r="I740" s="30"/>
    </row>
    <row r="741" spans="9:9" ht="15.75" customHeight="1">
      <c r="I741" s="30"/>
    </row>
    <row r="742" spans="9:9" ht="15.75" customHeight="1">
      <c r="I742" s="30"/>
    </row>
    <row r="743" spans="9:9" ht="15.75" customHeight="1">
      <c r="I743" s="30"/>
    </row>
    <row r="744" spans="9:9" ht="15.75" customHeight="1">
      <c r="I744" s="30"/>
    </row>
    <row r="745" spans="9:9" ht="15.75" customHeight="1">
      <c r="I745" s="30"/>
    </row>
    <row r="746" spans="9:9" ht="15.75" customHeight="1">
      <c r="I746" s="30"/>
    </row>
    <row r="747" spans="9:9" ht="15.75" customHeight="1">
      <c r="I747" s="30"/>
    </row>
    <row r="748" spans="9:9" ht="15.75" customHeight="1">
      <c r="I748" s="30"/>
    </row>
    <row r="749" spans="9:9" ht="15.75" customHeight="1">
      <c r="I749" s="30"/>
    </row>
    <row r="750" spans="9:9" ht="15.75" customHeight="1">
      <c r="I750" s="30"/>
    </row>
    <row r="751" spans="9:9" ht="15.75" customHeight="1">
      <c r="I751" s="30"/>
    </row>
    <row r="752" spans="9:9" ht="15.75" customHeight="1">
      <c r="I752" s="30"/>
    </row>
    <row r="753" spans="9:9" ht="15.75" customHeight="1">
      <c r="I753" s="30"/>
    </row>
    <row r="754" spans="9:9" ht="15.75" customHeight="1">
      <c r="I754" s="30"/>
    </row>
    <row r="755" spans="9:9" ht="15.75" customHeight="1">
      <c r="I755" s="30"/>
    </row>
    <row r="756" spans="9:9" ht="15.75" customHeight="1">
      <c r="I756" s="30"/>
    </row>
    <row r="757" spans="9:9" ht="15.75" customHeight="1">
      <c r="I757" s="30"/>
    </row>
    <row r="758" spans="9:9" ht="15.75" customHeight="1">
      <c r="I758" s="30"/>
    </row>
    <row r="759" spans="9:9" ht="15.75" customHeight="1">
      <c r="I759" s="30"/>
    </row>
    <row r="760" spans="9:9" ht="15.75" customHeight="1">
      <c r="I760" s="30"/>
    </row>
    <row r="761" spans="9:9" ht="15.75" customHeight="1">
      <c r="I761" s="30"/>
    </row>
    <row r="762" spans="9:9" ht="15.75" customHeight="1">
      <c r="I762" s="30"/>
    </row>
    <row r="763" spans="9:9" ht="15.75" customHeight="1">
      <c r="I763" s="30"/>
    </row>
    <row r="764" spans="9:9" ht="15.75" customHeight="1">
      <c r="I764" s="30"/>
    </row>
    <row r="765" spans="9:9" ht="15.75" customHeight="1">
      <c r="I765" s="30"/>
    </row>
    <row r="766" spans="9:9" ht="15.75" customHeight="1">
      <c r="I766" s="30"/>
    </row>
    <row r="767" spans="9:9" ht="15.75" customHeight="1">
      <c r="I767" s="30"/>
    </row>
    <row r="768" spans="9:9" ht="15.75" customHeight="1">
      <c r="I768" s="30"/>
    </row>
    <row r="769" spans="9:9" ht="15.75" customHeight="1">
      <c r="I769" s="30"/>
    </row>
    <row r="770" spans="9:9" ht="15.75" customHeight="1">
      <c r="I770" s="30"/>
    </row>
    <row r="771" spans="9:9" ht="15.75" customHeight="1">
      <c r="I771" s="30"/>
    </row>
    <row r="772" spans="9:9" ht="15.75" customHeight="1">
      <c r="I772" s="30"/>
    </row>
    <row r="773" spans="9:9" ht="15.75" customHeight="1">
      <c r="I773" s="30"/>
    </row>
    <row r="774" spans="9:9" ht="15.75" customHeight="1">
      <c r="I774" s="30"/>
    </row>
    <row r="775" spans="9:9" ht="15.75" customHeight="1">
      <c r="I775" s="30"/>
    </row>
    <row r="776" spans="9:9" ht="15.75" customHeight="1">
      <c r="I776" s="30"/>
    </row>
    <row r="777" spans="9:9" ht="15.75" customHeight="1">
      <c r="I777" s="30"/>
    </row>
    <row r="778" spans="9:9" ht="15.75" customHeight="1">
      <c r="I778" s="30"/>
    </row>
    <row r="779" spans="9:9" ht="15.75" customHeight="1">
      <c r="I779" s="30"/>
    </row>
    <row r="780" spans="9:9" ht="15.75" customHeight="1">
      <c r="I780" s="30"/>
    </row>
    <row r="781" spans="9:9" ht="15.75" customHeight="1">
      <c r="I781" s="30"/>
    </row>
    <row r="782" spans="9:9" ht="15.75" customHeight="1">
      <c r="I782" s="30"/>
    </row>
    <row r="783" spans="9:9" ht="15.75" customHeight="1">
      <c r="I783" s="30"/>
    </row>
    <row r="784" spans="9:9" ht="15.75" customHeight="1">
      <c r="I784" s="30"/>
    </row>
    <row r="785" spans="9:9" ht="15.75" customHeight="1">
      <c r="I785" s="30"/>
    </row>
    <row r="786" spans="9:9" ht="15.75" customHeight="1">
      <c r="I786" s="30"/>
    </row>
    <row r="787" spans="9:9" ht="15.75" customHeight="1">
      <c r="I787" s="30"/>
    </row>
    <row r="788" spans="9:9" ht="15.75" customHeight="1">
      <c r="I788" s="30"/>
    </row>
    <row r="789" spans="9:9" ht="15.75" customHeight="1">
      <c r="I789" s="30"/>
    </row>
    <row r="790" spans="9:9" ht="15.75" customHeight="1">
      <c r="I790" s="30"/>
    </row>
    <row r="791" spans="9:9" ht="15.75" customHeight="1">
      <c r="I791" s="30"/>
    </row>
    <row r="792" spans="9:9" ht="15.75" customHeight="1">
      <c r="I792" s="30"/>
    </row>
    <row r="793" spans="9:9" ht="15.75" customHeight="1">
      <c r="I793" s="30"/>
    </row>
    <row r="794" spans="9:9" ht="15.75" customHeight="1">
      <c r="I794" s="30"/>
    </row>
    <row r="795" spans="9:9" ht="15.75" customHeight="1">
      <c r="I795" s="30"/>
    </row>
    <row r="796" spans="9:9" ht="15.75" customHeight="1">
      <c r="I796" s="30"/>
    </row>
    <row r="797" spans="9:9" ht="15.75" customHeight="1">
      <c r="I797" s="30"/>
    </row>
    <row r="798" spans="9:9" ht="15.75" customHeight="1">
      <c r="I798" s="30"/>
    </row>
    <row r="799" spans="9:9" ht="15.75" customHeight="1">
      <c r="I799" s="30"/>
    </row>
    <row r="800" spans="9:9" ht="15.75" customHeight="1">
      <c r="I800" s="30"/>
    </row>
    <row r="801" spans="9:9" ht="15.75" customHeight="1">
      <c r="I801" s="30"/>
    </row>
    <row r="802" spans="9:9" ht="15.75" customHeight="1">
      <c r="I802" s="30"/>
    </row>
    <row r="803" spans="9:9" ht="15.75" customHeight="1">
      <c r="I803" s="30"/>
    </row>
    <row r="804" spans="9:9" ht="15.75" customHeight="1">
      <c r="I804" s="30"/>
    </row>
    <row r="805" spans="9:9" ht="15.75" customHeight="1">
      <c r="I805" s="30"/>
    </row>
    <row r="806" spans="9:9" ht="15.75" customHeight="1">
      <c r="I806" s="30"/>
    </row>
    <row r="807" spans="9:9" ht="15.75" customHeight="1">
      <c r="I807" s="30"/>
    </row>
    <row r="808" spans="9:9" ht="15.75" customHeight="1">
      <c r="I808" s="30"/>
    </row>
    <row r="809" spans="9:9" ht="15.75" customHeight="1">
      <c r="I809" s="30"/>
    </row>
    <row r="810" spans="9:9" ht="15.75" customHeight="1">
      <c r="I810" s="30"/>
    </row>
    <row r="811" spans="9:9" ht="15.75" customHeight="1">
      <c r="I811" s="30"/>
    </row>
    <row r="812" spans="9:9" ht="15.75" customHeight="1">
      <c r="I812" s="30"/>
    </row>
    <row r="813" spans="9:9" ht="15.75" customHeight="1">
      <c r="I813" s="30"/>
    </row>
    <row r="814" spans="9:9" ht="15.75" customHeight="1">
      <c r="I814" s="30"/>
    </row>
    <row r="815" spans="9:9" ht="15.75" customHeight="1">
      <c r="I815" s="30"/>
    </row>
    <row r="816" spans="9:9" ht="15.75" customHeight="1">
      <c r="I816" s="30"/>
    </row>
    <row r="817" spans="9:9" ht="15.75" customHeight="1">
      <c r="I817" s="30"/>
    </row>
    <row r="818" spans="9:9" ht="15.75" customHeight="1">
      <c r="I818" s="30"/>
    </row>
    <row r="819" spans="9:9" ht="15.75" customHeight="1">
      <c r="I819" s="30"/>
    </row>
    <row r="820" spans="9:9" ht="15.75" customHeight="1">
      <c r="I820" s="30"/>
    </row>
    <row r="821" spans="9:9" ht="15.75" customHeight="1">
      <c r="I821" s="30"/>
    </row>
    <row r="822" spans="9:9" ht="15.75" customHeight="1">
      <c r="I822" s="30"/>
    </row>
    <row r="823" spans="9:9" ht="15.75" customHeight="1">
      <c r="I823" s="30"/>
    </row>
    <row r="824" spans="9:9" ht="15.75" customHeight="1">
      <c r="I824" s="30"/>
    </row>
    <row r="825" spans="9:9" ht="15.75" customHeight="1">
      <c r="I825" s="30"/>
    </row>
    <row r="826" spans="9:9" ht="15.75" customHeight="1">
      <c r="I826" s="30"/>
    </row>
    <row r="827" spans="9:9" ht="15.75" customHeight="1">
      <c r="I827" s="30"/>
    </row>
    <row r="828" spans="9:9" ht="15.75" customHeight="1">
      <c r="I828" s="30"/>
    </row>
    <row r="829" spans="9:9" ht="15.75" customHeight="1">
      <c r="I829" s="30"/>
    </row>
    <row r="830" spans="9:9" ht="15.75" customHeight="1">
      <c r="I830" s="30"/>
    </row>
    <row r="831" spans="9:9" ht="15.75" customHeight="1">
      <c r="I831" s="30"/>
    </row>
    <row r="832" spans="9:9" ht="15.75" customHeight="1">
      <c r="I832" s="30"/>
    </row>
    <row r="833" spans="9:9" ht="15.75" customHeight="1">
      <c r="I833" s="30"/>
    </row>
    <row r="834" spans="9:9" ht="15.75" customHeight="1">
      <c r="I834" s="30"/>
    </row>
    <row r="835" spans="9:9" ht="15.75" customHeight="1">
      <c r="I835" s="30"/>
    </row>
    <row r="836" spans="9:9" ht="15.75" customHeight="1">
      <c r="I836" s="30"/>
    </row>
    <row r="837" spans="9:9" ht="15.75" customHeight="1">
      <c r="I837" s="30"/>
    </row>
    <row r="838" spans="9:9" ht="15.75" customHeight="1">
      <c r="I838" s="30"/>
    </row>
    <row r="839" spans="9:9" ht="15.75" customHeight="1">
      <c r="I839" s="30"/>
    </row>
    <row r="840" spans="9:9" ht="15.75" customHeight="1">
      <c r="I840" s="30"/>
    </row>
    <row r="841" spans="9:9" ht="15.75" customHeight="1">
      <c r="I841" s="30"/>
    </row>
    <row r="842" spans="9:9" ht="15.75" customHeight="1">
      <c r="I842" s="30"/>
    </row>
    <row r="843" spans="9:9" ht="15.75" customHeight="1">
      <c r="I843" s="30"/>
    </row>
    <row r="844" spans="9:9" ht="15.75" customHeight="1">
      <c r="I844" s="30"/>
    </row>
    <row r="845" spans="9:9" ht="15.75" customHeight="1">
      <c r="I845" s="30"/>
    </row>
    <row r="846" spans="9:9" ht="15.75" customHeight="1">
      <c r="I846" s="30"/>
    </row>
    <row r="847" spans="9:9" ht="15.75" customHeight="1">
      <c r="I847" s="30"/>
    </row>
    <row r="848" spans="9:9" ht="15.75" customHeight="1">
      <c r="I848" s="30"/>
    </row>
    <row r="849" spans="9:9" ht="15.75" customHeight="1">
      <c r="I849" s="30"/>
    </row>
    <row r="850" spans="9:9" ht="15.75" customHeight="1">
      <c r="I850" s="30"/>
    </row>
    <row r="851" spans="9:9" ht="15.75" customHeight="1">
      <c r="I851" s="30"/>
    </row>
    <row r="852" spans="9:9" ht="15.75" customHeight="1">
      <c r="I852" s="30"/>
    </row>
    <row r="853" spans="9:9" ht="15.75" customHeight="1">
      <c r="I853" s="30"/>
    </row>
    <row r="854" spans="9:9" ht="15.75" customHeight="1">
      <c r="I854" s="30"/>
    </row>
    <row r="855" spans="9:9" ht="15.75" customHeight="1">
      <c r="I855" s="30"/>
    </row>
    <row r="856" spans="9:9" ht="15.75" customHeight="1">
      <c r="I856" s="30"/>
    </row>
    <row r="857" spans="9:9" ht="15.75" customHeight="1">
      <c r="I857" s="30"/>
    </row>
    <row r="858" spans="9:9" ht="15.75" customHeight="1">
      <c r="I858" s="30"/>
    </row>
    <row r="859" spans="9:9" ht="15.75" customHeight="1">
      <c r="I859" s="30"/>
    </row>
    <row r="860" spans="9:9" ht="15.75" customHeight="1">
      <c r="I860" s="30"/>
    </row>
    <row r="861" spans="9:9" ht="15.75" customHeight="1">
      <c r="I861" s="30"/>
    </row>
    <row r="862" spans="9:9" ht="15.75" customHeight="1">
      <c r="I862" s="30"/>
    </row>
    <row r="863" spans="9:9" ht="15.75" customHeight="1">
      <c r="I863" s="30"/>
    </row>
    <row r="864" spans="9:9" ht="15.75" customHeight="1">
      <c r="I864" s="30"/>
    </row>
    <row r="865" spans="9:9" ht="15.75" customHeight="1">
      <c r="I865" s="30"/>
    </row>
    <row r="866" spans="9:9" ht="15.75" customHeight="1">
      <c r="I866" s="30"/>
    </row>
    <row r="867" spans="9:9" ht="15.75" customHeight="1">
      <c r="I867" s="30"/>
    </row>
    <row r="868" spans="9:9" ht="15.75" customHeight="1">
      <c r="I868" s="30"/>
    </row>
    <row r="869" spans="9:9" ht="15.75" customHeight="1">
      <c r="I869" s="30"/>
    </row>
    <row r="870" spans="9:9" ht="15.75" customHeight="1">
      <c r="I870" s="30"/>
    </row>
    <row r="871" spans="9:9" ht="15.75" customHeight="1">
      <c r="I871" s="30"/>
    </row>
    <row r="872" spans="9:9" ht="15.75" customHeight="1">
      <c r="I872" s="30"/>
    </row>
    <row r="873" spans="9:9" ht="15.75" customHeight="1">
      <c r="I873" s="30"/>
    </row>
    <row r="874" spans="9:9" ht="15.75" customHeight="1">
      <c r="I874" s="30"/>
    </row>
    <row r="875" spans="9:9" ht="15.75" customHeight="1">
      <c r="I875" s="30"/>
    </row>
    <row r="876" spans="9:9" ht="15.75" customHeight="1">
      <c r="I876" s="30"/>
    </row>
    <row r="877" spans="9:9" ht="15.75" customHeight="1">
      <c r="I877" s="30"/>
    </row>
    <row r="878" spans="9:9" ht="15.75" customHeight="1">
      <c r="I878" s="30"/>
    </row>
    <row r="879" spans="9:9" ht="15.75" customHeight="1">
      <c r="I879" s="30"/>
    </row>
    <row r="880" spans="9:9" ht="15.75" customHeight="1">
      <c r="I880" s="30"/>
    </row>
    <row r="881" spans="9:9" ht="15.75" customHeight="1">
      <c r="I881" s="30"/>
    </row>
    <row r="882" spans="9:9" ht="15.75" customHeight="1">
      <c r="I882" s="30"/>
    </row>
    <row r="883" spans="9:9" ht="15.75" customHeight="1">
      <c r="I883" s="30"/>
    </row>
    <row r="884" spans="9:9" ht="15.75" customHeight="1">
      <c r="I884" s="30"/>
    </row>
    <row r="885" spans="9:9" ht="15.75" customHeight="1">
      <c r="I885" s="30"/>
    </row>
    <row r="886" spans="9:9" ht="15.75" customHeight="1">
      <c r="I886" s="30"/>
    </row>
    <row r="887" spans="9:9" ht="15.75" customHeight="1">
      <c r="I887" s="30"/>
    </row>
    <row r="888" spans="9:9" ht="15.75" customHeight="1">
      <c r="I888" s="30"/>
    </row>
    <row r="889" spans="9:9" ht="15.75" customHeight="1">
      <c r="I889" s="30"/>
    </row>
    <row r="890" spans="9:9" ht="15.75" customHeight="1">
      <c r="I890" s="30"/>
    </row>
    <row r="891" spans="9:9" ht="15.75" customHeight="1">
      <c r="I891" s="30"/>
    </row>
    <row r="892" spans="9:9" ht="15.75" customHeight="1">
      <c r="I892" s="30"/>
    </row>
    <row r="893" spans="9:9" ht="15.75" customHeight="1">
      <c r="I893" s="30"/>
    </row>
    <row r="894" spans="9:9" ht="15.75" customHeight="1">
      <c r="I894" s="30"/>
    </row>
    <row r="895" spans="9:9" ht="15.75" customHeight="1">
      <c r="I895" s="30"/>
    </row>
    <row r="896" spans="9:9" ht="15.75" customHeight="1">
      <c r="I896" s="30"/>
    </row>
    <row r="897" spans="9:9" ht="15.75" customHeight="1">
      <c r="I897" s="30"/>
    </row>
    <row r="898" spans="9:9" ht="15.75" customHeight="1">
      <c r="I898" s="30"/>
    </row>
    <row r="899" spans="9:9" ht="15.75" customHeight="1">
      <c r="I899" s="30"/>
    </row>
    <row r="900" spans="9:9" ht="15.75" customHeight="1">
      <c r="I900" s="30"/>
    </row>
    <row r="901" spans="9:9" ht="15.75" customHeight="1">
      <c r="I901" s="30"/>
    </row>
    <row r="902" spans="9:9" ht="15.75" customHeight="1">
      <c r="I902" s="30"/>
    </row>
    <row r="903" spans="9:9" ht="15.75" customHeight="1">
      <c r="I903" s="30"/>
    </row>
    <row r="904" spans="9:9" ht="15.75" customHeight="1">
      <c r="I904" s="30"/>
    </row>
    <row r="905" spans="9:9" ht="15.75" customHeight="1">
      <c r="I905" s="30"/>
    </row>
    <row r="906" spans="9:9" ht="15.75" customHeight="1">
      <c r="I906" s="30"/>
    </row>
    <row r="907" spans="9:9" ht="15.75" customHeight="1">
      <c r="I907" s="30"/>
    </row>
    <row r="908" spans="9:9" ht="15.75" customHeight="1">
      <c r="I908" s="30"/>
    </row>
    <row r="909" spans="9:9" ht="15.75" customHeight="1">
      <c r="I909" s="30"/>
    </row>
    <row r="910" spans="9:9" ht="15.75" customHeight="1">
      <c r="I910" s="30"/>
    </row>
    <row r="911" spans="9:9" ht="15.75" customHeight="1">
      <c r="I911" s="30"/>
    </row>
    <row r="912" spans="9:9" ht="15.75" customHeight="1">
      <c r="I912" s="30"/>
    </row>
    <row r="913" spans="9:9" ht="15.75" customHeight="1">
      <c r="I913" s="30"/>
    </row>
    <row r="914" spans="9:9" ht="15.75" customHeight="1">
      <c r="I914" s="30"/>
    </row>
    <row r="915" spans="9:9" ht="15.75" customHeight="1">
      <c r="I915" s="30"/>
    </row>
    <row r="916" spans="9:9" ht="15.75" customHeight="1">
      <c r="I916" s="30"/>
    </row>
    <row r="917" spans="9:9" ht="15.75" customHeight="1">
      <c r="I917" s="30"/>
    </row>
    <row r="918" spans="9:9" ht="15.75" customHeight="1">
      <c r="I918" s="30"/>
    </row>
    <row r="919" spans="9:9" ht="15.75" customHeight="1">
      <c r="I919" s="30"/>
    </row>
    <row r="920" spans="9:9" ht="15.75" customHeight="1">
      <c r="I920" s="30"/>
    </row>
    <row r="921" spans="9:9" ht="15.75" customHeight="1">
      <c r="I921" s="30"/>
    </row>
    <row r="922" spans="9:9" ht="15.75" customHeight="1">
      <c r="I922" s="30"/>
    </row>
    <row r="923" spans="9:9" ht="15.75" customHeight="1">
      <c r="I923" s="30"/>
    </row>
    <row r="924" spans="9:9" ht="15.75" customHeight="1">
      <c r="I924" s="30"/>
    </row>
    <row r="925" spans="9:9" ht="15.75" customHeight="1">
      <c r="I925" s="30"/>
    </row>
    <row r="926" spans="9:9" ht="15.75" customHeight="1">
      <c r="I926" s="30"/>
    </row>
    <row r="927" spans="9:9" ht="15.75" customHeight="1">
      <c r="I927" s="30"/>
    </row>
    <row r="928" spans="9:9" ht="15.75" customHeight="1">
      <c r="I928" s="30"/>
    </row>
    <row r="929" spans="9:9" ht="15.75" customHeight="1">
      <c r="I929" s="30"/>
    </row>
    <row r="930" spans="9:9" ht="15.75" customHeight="1">
      <c r="I930" s="30"/>
    </row>
    <row r="931" spans="9:9" ht="15.75" customHeight="1">
      <c r="I931" s="30"/>
    </row>
    <row r="932" spans="9:9" ht="15.75" customHeight="1">
      <c r="I932" s="30"/>
    </row>
    <row r="933" spans="9:9" ht="15.75" customHeight="1">
      <c r="I933" s="30"/>
    </row>
    <row r="934" spans="9:9" ht="15.75" customHeight="1">
      <c r="I934" s="30"/>
    </row>
    <row r="935" spans="9:9" ht="15.75" customHeight="1">
      <c r="I935" s="30"/>
    </row>
    <row r="936" spans="9:9" ht="15.75" customHeight="1">
      <c r="I936" s="30"/>
    </row>
    <row r="937" spans="9:9" ht="15.75" customHeight="1">
      <c r="I937" s="30"/>
    </row>
    <row r="938" spans="9:9" ht="15.75" customHeight="1">
      <c r="I938" s="30"/>
    </row>
    <row r="939" spans="9:9" ht="15.75" customHeight="1">
      <c r="I939" s="30"/>
    </row>
    <row r="940" spans="9:9" ht="15.75" customHeight="1">
      <c r="I940" s="30"/>
    </row>
    <row r="941" spans="9:9" ht="15.75" customHeight="1">
      <c r="I941" s="30"/>
    </row>
    <row r="942" spans="9:9" ht="15.75" customHeight="1">
      <c r="I942" s="30"/>
    </row>
    <row r="943" spans="9:9" ht="15.75" customHeight="1">
      <c r="I943" s="30"/>
    </row>
    <row r="944" spans="9:9" ht="15.75" customHeight="1">
      <c r="I944" s="30"/>
    </row>
    <row r="945" spans="9:9" ht="15.75" customHeight="1">
      <c r="I945" s="30"/>
    </row>
    <row r="946" spans="9:9" ht="15.75" customHeight="1">
      <c r="I946" s="30"/>
    </row>
    <row r="947" spans="9:9" ht="15.75" customHeight="1">
      <c r="I947" s="30"/>
    </row>
    <row r="948" spans="9:9" ht="15.75" customHeight="1">
      <c r="I948" s="30"/>
    </row>
    <row r="949" spans="9:9" ht="15.75" customHeight="1">
      <c r="I949" s="30"/>
    </row>
    <row r="950" spans="9:9" ht="15.75" customHeight="1">
      <c r="I950" s="30"/>
    </row>
    <row r="951" spans="9:9" ht="15.75" customHeight="1">
      <c r="I951" s="30"/>
    </row>
    <row r="952" spans="9:9" ht="15.75" customHeight="1">
      <c r="I952" s="30"/>
    </row>
    <row r="953" spans="9:9" ht="15.75" customHeight="1">
      <c r="I953" s="30"/>
    </row>
    <row r="954" spans="9:9" ht="15.75" customHeight="1">
      <c r="I954" s="30"/>
    </row>
    <row r="955" spans="9:9" ht="15.75" customHeight="1">
      <c r="I955" s="30"/>
    </row>
    <row r="956" spans="9:9" ht="15.75" customHeight="1">
      <c r="I956" s="30"/>
    </row>
    <row r="957" spans="9:9" ht="15.75" customHeight="1">
      <c r="I957" s="30"/>
    </row>
    <row r="958" spans="9:9" ht="15.75" customHeight="1">
      <c r="I958" s="30"/>
    </row>
    <row r="959" spans="9:9" ht="15.75" customHeight="1">
      <c r="I959" s="30"/>
    </row>
    <row r="960" spans="9:9" ht="15.75" customHeight="1">
      <c r="I960" s="30"/>
    </row>
    <row r="961" spans="9:9" ht="15.75" customHeight="1">
      <c r="I961" s="30"/>
    </row>
    <row r="962" spans="9:9" ht="15.75" customHeight="1">
      <c r="I962" s="30"/>
    </row>
    <row r="963" spans="9:9" ht="15.75" customHeight="1">
      <c r="I963" s="30"/>
    </row>
    <row r="964" spans="9:9" ht="15.75" customHeight="1">
      <c r="I964" s="30"/>
    </row>
    <row r="965" spans="9:9" ht="15.75" customHeight="1">
      <c r="I965" s="30"/>
    </row>
    <row r="966" spans="9:9" ht="15.75" customHeight="1">
      <c r="I966" s="30"/>
    </row>
    <row r="967" spans="9:9" ht="15.75" customHeight="1">
      <c r="I967" s="30"/>
    </row>
    <row r="968" spans="9:9" ht="15.75" customHeight="1">
      <c r="I968" s="30"/>
    </row>
    <row r="969" spans="9:9" ht="15.75" customHeight="1">
      <c r="I969" s="30"/>
    </row>
    <row r="970" spans="9:9" ht="15.75" customHeight="1">
      <c r="I970" s="30"/>
    </row>
    <row r="971" spans="9:9" ht="15.75" customHeight="1">
      <c r="I971" s="30"/>
    </row>
    <row r="972" spans="9:9" ht="15.75" customHeight="1">
      <c r="I972" s="30"/>
    </row>
    <row r="973" spans="9:9" ht="15.75" customHeight="1">
      <c r="I973" s="30"/>
    </row>
    <row r="974" spans="9:9" ht="15.75" customHeight="1">
      <c r="I974" s="30"/>
    </row>
    <row r="975" spans="9:9" ht="15.75" customHeight="1">
      <c r="I975" s="30"/>
    </row>
    <row r="976" spans="9:9" ht="15.75" customHeight="1">
      <c r="I976" s="30"/>
    </row>
    <row r="977" spans="9:9" ht="15.75" customHeight="1">
      <c r="I977" s="30"/>
    </row>
    <row r="978" spans="9:9" ht="15.75" customHeight="1">
      <c r="I978" s="30"/>
    </row>
    <row r="979" spans="9:9" ht="15.75" customHeight="1">
      <c r="I979" s="30"/>
    </row>
    <row r="980" spans="9:9" ht="15.75" customHeight="1">
      <c r="I980" s="30"/>
    </row>
    <row r="981" spans="9:9" ht="15.75" customHeight="1">
      <c r="I981" s="30"/>
    </row>
    <row r="982" spans="9:9" ht="15.75" customHeight="1">
      <c r="I982" s="30"/>
    </row>
    <row r="983" spans="9:9" ht="15.75" customHeight="1">
      <c r="I983" s="30"/>
    </row>
    <row r="984" spans="9:9" ht="15.75" customHeight="1">
      <c r="I984" s="30"/>
    </row>
    <row r="985" spans="9:9" ht="15.75" customHeight="1">
      <c r="I985" s="30"/>
    </row>
    <row r="986" spans="9:9" ht="15.75" customHeight="1">
      <c r="I986" s="30"/>
    </row>
    <row r="987" spans="9:9" ht="15.75" customHeight="1">
      <c r="I987" s="30"/>
    </row>
    <row r="988" spans="9:9" ht="15.75" customHeight="1">
      <c r="I988" s="30"/>
    </row>
    <row r="989" spans="9:9" ht="15.75" customHeight="1">
      <c r="I989" s="30"/>
    </row>
    <row r="990" spans="9:9" ht="15.75" customHeight="1">
      <c r="I990" s="30"/>
    </row>
    <row r="991" spans="9:9" ht="15.75" customHeight="1">
      <c r="I991" s="30"/>
    </row>
    <row r="992" spans="9:9" ht="15.75" customHeight="1">
      <c r="I992" s="30"/>
    </row>
    <row r="993" spans="9:9" ht="15.75" customHeight="1">
      <c r="I993" s="30"/>
    </row>
    <row r="994" spans="9:9" ht="15.75" customHeight="1">
      <c r="I994" s="30"/>
    </row>
    <row r="995" spans="9:9" ht="15.75" customHeight="1">
      <c r="I995" s="30"/>
    </row>
    <row r="996" spans="9:9" ht="15.75" customHeight="1">
      <c r="I996" s="30"/>
    </row>
    <row r="997" spans="9:9" ht="15.75" customHeight="1">
      <c r="I997" s="30"/>
    </row>
    <row r="998" spans="9:9" ht="15.75" customHeight="1">
      <c r="I998" s="30"/>
    </row>
    <row r="999" spans="9:9" ht="15.75" customHeight="1">
      <c r="I999" s="30"/>
    </row>
    <row r="1000" spans="9:9" ht="15.75" customHeight="1">
      <c r="I1000" s="30"/>
    </row>
  </sheetData>
  <autoFilter ref="A3:I107" xr:uid="{00000000-0009-0000-0000-000000000000}"/>
  <mergeCells count="129">
    <mergeCell ref="E17:E19"/>
    <mergeCell ref="E21:E24"/>
    <mergeCell ref="F21:F24"/>
    <mergeCell ref="G21:G24"/>
    <mergeCell ref="E25:E27"/>
    <mergeCell ref="F25:F27"/>
    <mergeCell ref="A1:I1"/>
    <mergeCell ref="A2:H2"/>
    <mergeCell ref="A4:A13"/>
    <mergeCell ref="B4:B13"/>
    <mergeCell ref="C4:C13"/>
    <mergeCell ref="D4:D13"/>
    <mergeCell ref="E4:E9"/>
    <mergeCell ref="E10:E12"/>
    <mergeCell ref="F10:F12"/>
    <mergeCell ref="F4:F6"/>
    <mergeCell ref="G4:G6"/>
    <mergeCell ref="F7:F9"/>
    <mergeCell ref="G7:G9"/>
    <mergeCell ref="G10:G12"/>
    <mergeCell ref="F13:H13"/>
    <mergeCell ref="G14:G16"/>
    <mergeCell ref="G17:G19"/>
    <mergeCell ref="F20:H20"/>
    <mergeCell ref="C29:C35"/>
    <mergeCell ref="D29:D35"/>
    <mergeCell ref="E29:E31"/>
    <mergeCell ref="F29:F31"/>
    <mergeCell ref="G29:G31"/>
    <mergeCell ref="E32:E34"/>
    <mergeCell ref="F32:F34"/>
    <mergeCell ref="A14:A20"/>
    <mergeCell ref="A21:A28"/>
    <mergeCell ref="B21:B28"/>
    <mergeCell ref="C21:C28"/>
    <mergeCell ref="D21:D28"/>
    <mergeCell ref="A29:A35"/>
    <mergeCell ref="B29:B35"/>
    <mergeCell ref="G32:G34"/>
    <mergeCell ref="F35:H35"/>
    <mergeCell ref="B14:B20"/>
    <mergeCell ref="C14:C20"/>
    <mergeCell ref="D14:D20"/>
    <mergeCell ref="F14:F16"/>
    <mergeCell ref="F17:F19"/>
    <mergeCell ref="G25:G27"/>
    <mergeCell ref="F28:H28"/>
    <mergeCell ref="E14:E16"/>
    <mergeCell ref="F36:F38"/>
    <mergeCell ref="G36:G38"/>
    <mergeCell ref="F39:F41"/>
    <mergeCell ref="G39:G41"/>
    <mergeCell ref="G42:G44"/>
    <mergeCell ref="A36:A54"/>
    <mergeCell ref="B36:B54"/>
    <mergeCell ref="C36:C54"/>
    <mergeCell ref="D36:D54"/>
    <mergeCell ref="E36:E41"/>
    <mergeCell ref="E42:E47"/>
    <mergeCell ref="E48:E53"/>
    <mergeCell ref="F42:F44"/>
    <mergeCell ref="F45:F47"/>
    <mergeCell ref="G45:G47"/>
    <mergeCell ref="F48:F50"/>
    <mergeCell ref="G48:G50"/>
    <mergeCell ref="G51:G53"/>
    <mergeCell ref="F54:H54"/>
    <mergeCell ref="F65:F68"/>
    <mergeCell ref="G65:G68"/>
    <mergeCell ref="F51:F53"/>
    <mergeCell ref="F55:F57"/>
    <mergeCell ref="G55:G57"/>
    <mergeCell ref="F58:F61"/>
    <mergeCell ref="G58:G61"/>
    <mergeCell ref="F62:F64"/>
    <mergeCell ref="G62:G64"/>
    <mergeCell ref="E97:E99"/>
    <mergeCell ref="F89:F92"/>
    <mergeCell ref="G89:G92"/>
    <mergeCell ref="F93:F95"/>
    <mergeCell ref="G93:G95"/>
    <mergeCell ref="F96:H96"/>
    <mergeCell ref="E74:E77"/>
    <mergeCell ref="E78:E80"/>
    <mergeCell ref="F78:F80"/>
    <mergeCell ref="G78:G80"/>
    <mergeCell ref="F81:H81"/>
    <mergeCell ref="E82:E87"/>
    <mergeCell ref="G82:G84"/>
    <mergeCell ref="G85:G87"/>
    <mergeCell ref="E55:E57"/>
    <mergeCell ref="E65:E68"/>
    <mergeCell ref="E70:E73"/>
    <mergeCell ref="F70:F73"/>
    <mergeCell ref="G70:G73"/>
    <mergeCell ref="F74:F77"/>
    <mergeCell ref="G74:G77"/>
    <mergeCell ref="A55:A69"/>
    <mergeCell ref="B55:B69"/>
    <mergeCell ref="C55:C69"/>
    <mergeCell ref="D55:D69"/>
    <mergeCell ref="E58:E64"/>
    <mergeCell ref="A70:A81"/>
    <mergeCell ref="D70:D81"/>
    <mergeCell ref="F69:H69"/>
    <mergeCell ref="F103:F105"/>
    <mergeCell ref="G103:G105"/>
    <mergeCell ref="F106:H106"/>
    <mergeCell ref="A107:H107"/>
    <mergeCell ref="B70:B81"/>
    <mergeCell ref="C70:C81"/>
    <mergeCell ref="A82:A88"/>
    <mergeCell ref="B82:B96"/>
    <mergeCell ref="C82:C96"/>
    <mergeCell ref="D82:D96"/>
    <mergeCell ref="A89:A96"/>
    <mergeCell ref="E100:E102"/>
    <mergeCell ref="F100:F102"/>
    <mergeCell ref="E103:E105"/>
    <mergeCell ref="A97:A106"/>
    <mergeCell ref="B97:B106"/>
    <mergeCell ref="C97:C106"/>
    <mergeCell ref="D97:D106"/>
    <mergeCell ref="F97:F99"/>
    <mergeCell ref="G97:G99"/>
    <mergeCell ref="G100:G102"/>
    <mergeCell ref="F82:F84"/>
    <mergeCell ref="F85:F87"/>
    <mergeCell ref="E89:E95"/>
  </mergeCells>
  <printOptions horizontalCentered="1" verticalCentered="1"/>
  <pageMargins left="0.19685039370078741" right="0.19685039370078741" top="0.19685039370078741" bottom="0.1968503937007874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FF00"/>
    <outlinePr summaryBelow="0" summaryRight="0"/>
    <pageSetUpPr fitToPage="1"/>
  </sheetPr>
  <dimension ref="A1:AB959"/>
  <sheetViews>
    <sheetView workbookViewId="0"/>
  </sheetViews>
  <sheetFormatPr baseColWidth="10" defaultColWidth="12.5703125" defaultRowHeight="15" customHeight="1"/>
  <cols>
    <col min="1" max="1" width="49.5703125" customWidth="1"/>
    <col min="2" max="2" width="70.140625" customWidth="1"/>
    <col min="3" max="3" width="18.42578125" customWidth="1"/>
    <col min="4" max="4" width="50.140625" customWidth="1"/>
    <col min="5" max="5" width="51.42578125" customWidth="1"/>
    <col min="6" max="6" width="36.42578125" customWidth="1"/>
    <col min="7" max="7" width="32" customWidth="1"/>
    <col min="8" max="8" width="86.28515625" customWidth="1"/>
    <col min="9" max="9" width="29.28515625" customWidth="1"/>
    <col min="10" max="10" width="14.42578125" customWidth="1"/>
    <col min="11" max="11" width="15.5703125" customWidth="1"/>
    <col min="12" max="28" width="14.42578125" customWidth="1"/>
  </cols>
  <sheetData>
    <row r="1" spans="1:28" ht="29.25" customHeight="1">
      <c r="A1" s="31" t="s">
        <v>1</v>
      </c>
      <c r="B1" s="32" t="s">
        <v>2</v>
      </c>
      <c r="C1" s="32" t="s">
        <v>3</v>
      </c>
      <c r="D1" s="32" t="s">
        <v>4</v>
      </c>
      <c r="E1" s="33" t="s">
        <v>5</v>
      </c>
      <c r="F1" s="34" t="s">
        <v>6</v>
      </c>
      <c r="G1" s="35" t="s">
        <v>7</v>
      </c>
      <c r="H1" s="34" t="s">
        <v>8</v>
      </c>
      <c r="I1" s="36" t="s">
        <v>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"/>
      <c r="X1" s="1"/>
      <c r="Y1" s="1"/>
      <c r="Z1" s="1"/>
      <c r="AA1" s="1"/>
      <c r="AB1" s="1"/>
    </row>
    <row r="2" spans="1:28" ht="16.5" hidden="1" customHeight="1">
      <c r="A2" s="37" t="s">
        <v>10</v>
      </c>
      <c r="B2" s="37" t="s">
        <v>11</v>
      </c>
      <c r="C2" s="37" t="s">
        <v>12</v>
      </c>
      <c r="D2" s="37" t="s">
        <v>13</v>
      </c>
      <c r="E2" s="37" t="s">
        <v>14</v>
      </c>
      <c r="F2" s="37" t="s">
        <v>15</v>
      </c>
      <c r="G2" s="24" t="s">
        <v>16</v>
      </c>
      <c r="H2" s="5" t="s">
        <v>17</v>
      </c>
      <c r="I2" s="38">
        <v>50000000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6.5" hidden="1" customHeight="1">
      <c r="A3" s="37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24" t="s">
        <v>16</v>
      </c>
      <c r="H3" s="5" t="s">
        <v>18</v>
      </c>
      <c r="I3" s="38">
        <v>58602995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hidden="1" customHeight="1">
      <c r="A4" s="37" t="s">
        <v>10</v>
      </c>
      <c r="B4" s="37" t="s">
        <v>11</v>
      </c>
      <c r="C4" s="37" t="s">
        <v>12</v>
      </c>
      <c r="D4" s="37" t="s">
        <v>13</v>
      </c>
      <c r="E4" s="37" t="s">
        <v>14</v>
      </c>
      <c r="F4" s="39" t="s">
        <v>172</v>
      </c>
      <c r="G4" s="24" t="s">
        <v>21</v>
      </c>
      <c r="H4" s="37" t="s">
        <v>22</v>
      </c>
      <c r="I4" s="38">
        <f>55302000*2</f>
        <v>110604000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6.5" hidden="1" customHeight="1">
      <c r="A5" s="37" t="s">
        <v>10</v>
      </c>
      <c r="B5" s="37" t="s">
        <v>11</v>
      </c>
      <c r="C5" s="37" t="s">
        <v>12</v>
      </c>
      <c r="D5" s="37" t="s">
        <v>13</v>
      </c>
      <c r="E5" s="37" t="s">
        <v>14</v>
      </c>
      <c r="F5" s="39" t="s">
        <v>172</v>
      </c>
      <c r="G5" s="24" t="s">
        <v>21</v>
      </c>
      <c r="H5" s="37" t="s">
        <v>23</v>
      </c>
      <c r="I5" s="38">
        <v>1280793005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6.5" hidden="1" customHeight="1">
      <c r="A6" s="37" t="s">
        <v>10</v>
      </c>
      <c r="B6" s="37" t="s">
        <v>11</v>
      </c>
      <c r="C6" s="37" t="s">
        <v>12</v>
      </c>
      <c r="D6" s="37" t="s">
        <v>13</v>
      </c>
      <c r="E6" s="37" t="s">
        <v>24</v>
      </c>
      <c r="F6" s="37" t="s">
        <v>25</v>
      </c>
      <c r="G6" s="24" t="s">
        <v>26</v>
      </c>
      <c r="H6" s="37" t="s">
        <v>27</v>
      </c>
      <c r="I6" s="38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6.5" hidden="1" customHeight="1">
      <c r="A7" s="37" t="s">
        <v>10</v>
      </c>
      <c r="B7" s="37" t="s">
        <v>11</v>
      </c>
      <c r="C7" s="37" t="s">
        <v>12</v>
      </c>
      <c r="D7" s="37" t="s">
        <v>13</v>
      </c>
      <c r="E7" s="37" t="s">
        <v>24</v>
      </c>
      <c r="F7" s="37" t="s">
        <v>25</v>
      </c>
      <c r="G7" s="24" t="s">
        <v>26</v>
      </c>
      <c r="H7" s="37" t="s">
        <v>28</v>
      </c>
      <c r="I7" s="38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6.5" hidden="1" customHeight="1">
      <c r="A8" s="37" t="s">
        <v>173</v>
      </c>
      <c r="B8" s="37" t="s">
        <v>30</v>
      </c>
      <c r="C8" s="37" t="s">
        <v>31</v>
      </c>
      <c r="D8" s="37" t="s">
        <v>32</v>
      </c>
      <c r="E8" s="37" t="s">
        <v>33</v>
      </c>
      <c r="F8" s="37" t="s">
        <v>34</v>
      </c>
      <c r="G8" s="24" t="s">
        <v>35</v>
      </c>
      <c r="H8" s="5" t="s">
        <v>36</v>
      </c>
      <c r="I8" s="38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6.5" hidden="1" customHeight="1">
      <c r="A9" s="37" t="s">
        <v>173</v>
      </c>
      <c r="B9" s="37" t="s">
        <v>30</v>
      </c>
      <c r="C9" s="37" t="s">
        <v>31</v>
      </c>
      <c r="D9" s="37" t="s">
        <v>32</v>
      </c>
      <c r="E9" s="37" t="s">
        <v>33</v>
      </c>
      <c r="F9" s="37" t="s">
        <v>34</v>
      </c>
      <c r="G9" s="24" t="s">
        <v>35</v>
      </c>
      <c r="H9" s="5" t="s">
        <v>28</v>
      </c>
      <c r="I9" s="38">
        <v>5041034524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6.5" hidden="1" customHeight="1">
      <c r="A10" s="37" t="s">
        <v>173</v>
      </c>
      <c r="B10" s="37" t="s">
        <v>30</v>
      </c>
      <c r="C10" s="37" t="s">
        <v>31</v>
      </c>
      <c r="D10" s="37" t="s">
        <v>32</v>
      </c>
      <c r="E10" s="37" t="s">
        <v>37</v>
      </c>
      <c r="F10" s="37" t="s">
        <v>38</v>
      </c>
      <c r="G10" s="24" t="s">
        <v>39</v>
      </c>
      <c r="H10" s="5" t="s">
        <v>40</v>
      </c>
      <c r="I10" s="38">
        <v>662821595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6.5" hidden="1" customHeight="1">
      <c r="A11" s="37" t="s">
        <v>173</v>
      </c>
      <c r="B11" s="37" t="s">
        <v>30</v>
      </c>
      <c r="C11" s="37" t="s">
        <v>31</v>
      </c>
      <c r="D11" s="37" t="s">
        <v>32</v>
      </c>
      <c r="E11" s="37" t="s">
        <v>37</v>
      </c>
      <c r="F11" s="37" t="s">
        <v>38</v>
      </c>
      <c r="G11" s="24" t="s">
        <v>39</v>
      </c>
      <c r="H11" s="5" t="s">
        <v>41</v>
      </c>
      <c r="I11" s="38">
        <v>136358400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6.5" hidden="1" customHeight="1">
      <c r="A12" s="37" t="s">
        <v>42</v>
      </c>
      <c r="B12" s="37" t="s">
        <v>43</v>
      </c>
      <c r="C12" s="37" t="s">
        <v>44</v>
      </c>
      <c r="D12" s="37" t="s">
        <v>45</v>
      </c>
      <c r="E12" s="37" t="s">
        <v>46</v>
      </c>
      <c r="F12" s="37" t="s">
        <v>47</v>
      </c>
      <c r="G12" s="24" t="s">
        <v>48</v>
      </c>
      <c r="H12" s="5" t="s">
        <v>49</v>
      </c>
      <c r="I12" s="38">
        <v>2086487410</v>
      </c>
      <c r="J12" s="4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6.5" hidden="1" customHeight="1">
      <c r="A13" s="37" t="s">
        <v>42</v>
      </c>
      <c r="B13" s="37" t="s">
        <v>43</v>
      </c>
      <c r="C13" s="37" t="s">
        <v>44</v>
      </c>
      <c r="D13" s="37" t="s">
        <v>45</v>
      </c>
      <c r="E13" s="37" t="s">
        <v>46</v>
      </c>
      <c r="F13" s="37" t="s">
        <v>47</v>
      </c>
      <c r="G13" s="24" t="s">
        <v>48</v>
      </c>
      <c r="H13" s="5" t="s">
        <v>28</v>
      </c>
      <c r="I13" s="38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6.5" hidden="1" customHeight="1">
      <c r="A14" s="37" t="s">
        <v>42</v>
      </c>
      <c r="B14" s="37" t="s">
        <v>43</v>
      </c>
      <c r="C14" s="37" t="s">
        <v>44</v>
      </c>
      <c r="D14" s="37" t="s">
        <v>45</v>
      </c>
      <c r="E14" s="37" t="s">
        <v>46</v>
      </c>
      <c r="F14" s="37" t="s">
        <v>47</v>
      </c>
      <c r="G14" s="24" t="s">
        <v>48</v>
      </c>
      <c r="H14" s="5" t="s">
        <v>50</v>
      </c>
      <c r="I14" s="38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6.5" hidden="1" customHeight="1">
      <c r="A15" s="37" t="s">
        <v>42</v>
      </c>
      <c r="B15" s="37" t="s">
        <v>43</v>
      </c>
      <c r="C15" s="37" t="s">
        <v>44</v>
      </c>
      <c r="D15" s="37" t="s">
        <v>45</v>
      </c>
      <c r="E15" s="37" t="s">
        <v>51</v>
      </c>
      <c r="F15" s="37" t="s">
        <v>52</v>
      </c>
      <c r="G15" s="24" t="s">
        <v>53</v>
      </c>
      <c r="H15" s="5" t="s">
        <v>22</v>
      </c>
      <c r="I15" s="38">
        <f>553512590+160000000</f>
        <v>713512590</v>
      </c>
      <c r="J15" s="4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6.5" hidden="1" customHeight="1">
      <c r="A16" s="37" t="s">
        <v>42</v>
      </c>
      <c r="B16" s="37" t="s">
        <v>43</v>
      </c>
      <c r="C16" s="37" t="s">
        <v>44</v>
      </c>
      <c r="D16" s="37" t="s">
        <v>45</v>
      </c>
      <c r="E16" s="37" t="s">
        <v>51</v>
      </c>
      <c r="F16" s="37" t="s">
        <v>52</v>
      </c>
      <c r="G16" s="24" t="s">
        <v>53</v>
      </c>
      <c r="H16" s="5" t="s">
        <v>50</v>
      </c>
      <c r="I16" s="38"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6.5" hidden="1" customHeight="1">
      <c r="A17" s="37" t="s">
        <v>54</v>
      </c>
      <c r="B17" s="37" t="s">
        <v>55</v>
      </c>
      <c r="C17" s="37" t="s">
        <v>56</v>
      </c>
      <c r="D17" s="37" t="s">
        <v>57</v>
      </c>
      <c r="E17" s="37" t="s">
        <v>58</v>
      </c>
      <c r="F17" s="41" t="s">
        <v>59</v>
      </c>
      <c r="G17" s="42" t="s">
        <v>60</v>
      </c>
      <c r="H17" s="5" t="s">
        <v>61</v>
      </c>
      <c r="I17" s="43">
        <v>1494829727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hidden="1" customHeight="1">
      <c r="A18" s="37" t="s">
        <v>54</v>
      </c>
      <c r="B18" s="37" t="s">
        <v>55</v>
      </c>
      <c r="C18" s="37" t="s">
        <v>56</v>
      </c>
      <c r="D18" s="37" t="s">
        <v>57</v>
      </c>
      <c r="E18" s="37" t="s">
        <v>58</v>
      </c>
      <c r="F18" s="41" t="s">
        <v>59</v>
      </c>
      <c r="G18" s="42" t="s">
        <v>60</v>
      </c>
      <c r="H18" s="5" t="s">
        <v>62</v>
      </c>
      <c r="I18" s="38">
        <v>914259778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6.5" hidden="1" customHeight="1">
      <c r="A19" s="37" t="s">
        <v>54</v>
      </c>
      <c r="B19" s="37" t="s">
        <v>55</v>
      </c>
      <c r="C19" s="37" t="s">
        <v>56</v>
      </c>
      <c r="D19" s="37" t="s">
        <v>57</v>
      </c>
      <c r="E19" s="37" t="s">
        <v>63</v>
      </c>
      <c r="F19" s="5" t="s">
        <v>64</v>
      </c>
      <c r="G19" s="42" t="s">
        <v>65</v>
      </c>
      <c r="H19" s="5" t="s">
        <v>66</v>
      </c>
      <c r="I19" s="38">
        <v>287832371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6.5" hidden="1" customHeight="1">
      <c r="A20" s="37" t="s">
        <v>54</v>
      </c>
      <c r="B20" s="37" t="s">
        <v>55</v>
      </c>
      <c r="C20" s="37" t="s">
        <v>56</v>
      </c>
      <c r="D20" s="37" t="s">
        <v>57</v>
      </c>
      <c r="E20" s="37" t="s">
        <v>63</v>
      </c>
      <c r="F20" s="5" t="s">
        <v>64</v>
      </c>
      <c r="G20" s="42" t="s">
        <v>65</v>
      </c>
      <c r="H20" s="5" t="s">
        <v>67</v>
      </c>
      <c r="I20" s="38">
        <v>803078124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6.5" hidden="1" customHeight="1">
      <c r="A21" s="37" t="s">
        <v>68</v>
      </c>
      <c r="B21" s="37" t="s">
        <v>69</v>
      </c>
      <c r="C21" s="37" t="s">
        <v>70</v>
      </c>
      <c r="D21" s="37" t="s">
        <v>71</v>
      </c>
      <c r="E21" s="37" t="s">
        <v>174</v>
      </c>
      <c r="F21" s="5" t="s">
        <v>175</v>
      </c>
      <c r="G21" s="42" t="s">
        <v>74</v>
      </c>
      <c r="H21" s="5" t="s">
        <v>23</v>
      </c>
      <c r="I21" s="38">
        <v>163235000</v>
      </c>
      <c r="J21" s="4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6.5" hidden="1" customHeight="1">
      <c r="A22" s="37" t="s">
        <v>68</v>
      </c>
      <c r="B22" s="37" t="s">
        <v>69</v>
      </c>
      <c r="C22" s="37" t="s">
        <v>70</v>
      </c>
      <c r="D22" s="37" t="s">
        <v>71</v>
      </c>
      <c r="E22" s="37" t="s">
        <v>174</v>
      </c>
      <c r="F22" s="5" t="s">
        <v>175</v>
      </c>
      <c r="G22" s="42" t="s">
        <v>74</v>
      </c>
      <c r="H22" s="5" t="s">
        <v>50</v>
      </c>
      <c r="I22" s="38">
        <v>42000000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6.5" hidden="1" customHeight="1">
      <c r="A23" s="37" t="s">
        <v>68</v>
      </c>
      <c r="B23" s="37" t="s">
        <v>69</v>
      </c>
      <c r="C23" s="37" t="s">
        <v>70</v>
      </c>
      <c r="D23" s="37" t="s">
        <v>71</v>
      </c>
      <c r="E23" s="37" t="s">
        <v>174</v>
      </c>
      <c r="F23" s="5" t="s">
        <v>176</v>
      </c>
      <c r="G23" s="42" t="s">
        <v>76</v>
      </c>
      <c r="H23" s="5" t="s">
        <v>77</v>
      </c>
      <c r="I23" s="38">
        <v>115000000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6.5" hidden="1" customHeight="1">
      <c r="A24" s="37" t="s">
        <v>68</v>
      </c>
      <c r="B24" s="37" t="s">
        <v>69</v>
      </c>
      <c r="C24" s="37" t="s">
        <v>70</v>
      </c>
      <c r="D24" s="37" t="s">
        <v>71</v>
      </c>
      <c r="E24" s="37" t="s">
        <v>174</v>
      </c>
      <c r="F24" s="5" t="s">
        <v>176</v>
      </c>
      <c r="G24" s="42" t="s">
        <v>76</v>
      </c>
      <c r="H24" s="5" t="s">
        <v>78</v>
      </c>
      <c r="I24" s="38">
        <v>179235000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6.5" hidden="1" customHeight="1">
      <c r="A25" s="37" t="s">
        <v>68</v>
      </c>
      <c r="B25" s="37" t="s">
        <v>69</v>
      </c>
      <c r="C25" s="37" t="s">
        <v>70</v>
      </c>
      <c r="D25" s="37" t="s">
        <v>71</v>
      </c>
      <c r="E25" s="37" t="s">
        <v>177</v>
      </c>
      <c r="F25" s="5" t="s">
        <v>178</v>
      </c>
      <c r="G25" s="42" t="s">
        <v>74</v>
      </c>
      <c r="H25" s="5" t="s">
        <v>22</v>
      </c>
      <c r="I25" s="38">
        <v>338960160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6.5" hidden="1" customHeight="1">
      <c r="A26" s="37" t="s">
        <v>68</v>
      </c>
      <c r="B26" s="37" t="s">
        <v>69</v>
      </c>
      <c r="C26" s="37" t="s">
        <v>70</v>
      </c>
      <c r="D26" s="37" t="s">
        <v>71</v>
      </c>
      <c r="E26" s="37" t="s">
        <v>177</v>
      </c>
      <c r="F26" s="5" t="s">
        <v>178</v>
      </c>
      <c r="G26" s="42" t="s">
        <v>74</v>
      </c>
      <c r="H26" s="5" t="s">
        <v>50</v>
      </c>
      <c r="I26" s="38">
        <v>99455000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6.5" hidden="1" customHeight="1">
      <c r="A27" s="37" t="s">
        <v>68</v>
      </c>
      <c r="B27" s="37" t="s">
        <v>69</v>
      </c>
      <c r="C27" s="37" t="s">
        <v>70</v>
      </c>
      <c r="D27" s="37" t="s">
        <v>71</v>
      </c>
      <c r="E27" s="37" t="s">
        <v>177</v>
      </c>
      <c r="F27" s="5" t="s">
        <v>179</v>
      </c>
      <c r="G27" s="42" t="s">
        <v>82</v>
      </c>
      <c r="H27" s="5" t="s">
        <v>77</v>
      </c>
      <c r="I27" s="38">
        <v>137000000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6.5" hidden="1" customHeight="1">
      <c r="A28" s="37" t="s">
        <v>68</v>
      </c>
      <c r="B28" s="37" t="s">
        <v>69</v>
      </c>
      <c r="C28" s="37" t="s">
        <v>70</v>
      </c>
      <c r="D28" s="37" t="s">
        <v>71</v>
      </c>
      <c r="E28" s="37" t="s">
        <v>177</v>
      </c>
      <c r="F28" s="5" t="s">
        <v>179</v>
      </c>
      <c r="G28" s="42" t="s">
        <v>82</v>
      </c>
      <c r="H28" s="5" t="s">
        <v>78</v>
      </c>
      <c r="I28" s="38">
        <v>180000000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6.5" hidden="1" customHeight="1">
      <c r="A29" s="37" t="s">
        <v>68</v>
      </c>
      <c r="B29" s="37" t="s">
        <v>69</v>
      </c>
      <c r="C29" s="37" t="s">
        <v>70</v>
      </c>
      <c r="D29" s="37" t="s">
        <v>71</v>
      </c>
      <c r="E29" s="37" t="s">
        <v>180</v>
      </c>
      <c r="F29" s="5" t="s">
        <v>181</v>
      </c>
      <c r="G29" s="42" t="s">
        <v>85</v>
      </c>
      <c r="H29" s="5" t="s">
        <v>86</v>
      </c>
      <c r="I29" s="38">
        <v>166950000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6.5" hidden="1" customHeight="1">
      <c r="A30" s="37" t="s">
        <v>68</v>
      </c>
      <c r="B30" s="37" t="s">
        <v>69</v>
      </c>
      <c r="C30" s="37" t="s">
        <v>70</v>
      </c>
      <c r="D30" s="37" t="s">
        <v>71</v>
      </c>
      <c r="E30" s="37" t="s">
        <v>180</v>
      </c>
      <c r="F30" s="5" t="s">
        <v>181</v>
      </c>
      <c r="G30" s="42" t="s">
        <v>85</v>
      </c>
      <c r="H30" s="5" t="s">
        <v>78</v>
      </c>
      <c r="I30" s="38">
        <v>425719620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6.5" hidden="1" customHeight="1">
      <c r="A31" s="37" t="s">
        <v>68</v>
      </c>
      <c r="B31" s="37" t="s">
        <v>69</v>
      </c>
      <c r="C31" s="37" t="s">
        <v>70</v>
      </c>
      <c r="D31" s="37" t="s">
        <v>71</v>
      </c>
      <c r="E31" s="37" t="s">
        <v>180</v>
      </c>
      <c r="F31" s="5" t="s">
        <v>182</v>
      </c>
      <c r="G31" s="42" t="s">
        <v>89</v>
      </c>
      <c r="H31" s="37" t="s">
        <v>90</v>
      </c>
      <c r="I31" s="38">
        <v>130000000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6.5" hidden="1" customHeight="1">
      <c r="A32" s="37" t="s">
        <v>68</v>
      </c>
      <c r="B32" s="37" t="s">
        <v>69</v>
      </c>
      <c r="C32" s="37" t="s">
        <v>70</v>
      </c>
      <c r="D32" s="37" t="s">
        <v>71</v>
      </c>
      <c r="E32" s="37" t="s">
        <v>180</v>
      </c>
      <c r="F32" s="5" t="s">
        <v>182</v>
      </c>
      <c r="G32" s="42" t="s">
        <v>89</v>
      </c>
      <c r="H32" s="45" t="s">
        <v>91</v>
      </c>
      <c r="I32" s="38">
        <v>222445220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6.5" hidden="1" customHeight="1">
      <c r="A33" s="37" t="s">
        <v>92</v>
      </c>
      <c r="B33" s="37" t="s">
        <v>93</v>
      </c>
      <c r="C33" s="37" t="s">
        <v>94</v>
      </c>
      <c r="D33" s="37" t="s">
        <v>95</v>
      </c>
      <c r="E33" s="37" t="s">
        <v>96</v>
      </c>
      <c r="F33" s="39" t="s">
        <v>97</v>
      </c>
      <c r="G33" s="24" t="s">
        <v>98</v>
      </c>
      <c r="H33" s="5" t="s">
        <v>27</v>
      </c>
      <c r="I33" s="38"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6.5" hidden="1" customHeight="1">
      <c r="A34" s="37" t="s">
        <v>92</v>
      </c>
      <c r="B34" s="37" t="s">
        <v>93</v>
      </c>
      <c r="C34" s="37" t="s">
        <v>94</v>
      </c>
      <c r="D34" s="37" t="s">
        <v>95</v>
      </c>
      <c r="E34" s="37" t="s">
        <v>96</v>
      </c>
      <c r="F34" s="39" t="s">
        <v>97</v>
      </c>
      <c r="G34" s="24" t="s">
        <v>98</v>
      </c>
      <c r="H34" s="5" t="s">
        <v>22</v>
      </c>
      <c r="I34" s="38"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6.5" hidden="1" customHeight="1">
      <c r="A35" s="37" t="s">
        <v>92</v>
      </c>
      <c r="B35" s="37" t="s">
        <v>93</v>
      </c>
      <c r="C35" s="37" t="s">
        <v>94</v>
      </c>
      <c r="D35" s="37" t="s">
        <v>95</v>
      </c>
      <c r="E35" s="37" t="s">
        <v>99</v>
      </c>
      <c r="F35" s="39" t="s">
        <v>100</v>
      </c>
      <c r="G35" s="24" t="s">
        <v>101</v>
      </c>
      <c r="H35" s="5" t="s">
        <v>36</v>
      </c>
      <c r="I35" s="38">
        <v>320000000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6.5" hidden="1" customHeight="1">
      <c r="A36" s="37" t="s">
        <v>92</v>
      </c>
      <c r="B36" s="37" t="s">
        <v>93</v>
      </c>
      <c r="C36" s="37" t="s">
        <v>94</v>
      </c>
      <c r="D36" s="37" t="s">
        <v>95</v>
      </c>
      <c r="E36" s="37" t="s">
        <v>99</v>
      </c>
      <c r="F36" s="39" t="s">
        <v>100</v>
      </c>
      <c r="G36" s="24" t="s">
        <v>101</v>
      </c>
      <c r="H36" s="5" t="s">
        <v>28</v>
      </c>
      <c r="I36" s="38">
        <v>160000000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6.5" hidden="1" customHeight="1">
      <c r="A37" s="37" t="s">
        <v>92</v>
      </c>
      <c r="B37" s="37" t="s">
        <v>93</v>
      </c>
      <c r="C37" s="37" t="s">
        <v>94</v>
      </c>
      <c r="D37" s="37" t="s">
        <v>95</v>
      </c>
      <c r="E37" s="37" t="s">
        <v>99</v>
      </c>
      <c r="F37" s="39" t="s">
        <v>100</v>
      </c>
      <c r="G37" s="24" t="s">
        <v>101</v>
      </c>
      <c r="H37" s="5" t="s">
        <v>49</v>
      </c>
      <c r="I37" s="46">
        <v>320000000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6.5" hidden="1" customHeight="1">
      <c r="A38" s="37" t="s">
        <v>92</v>
      </c>
      <c r="B38" s="37" t="s">
        <v>93</v>
      </c>
      <c r="C38" s="37" t="s">
        <v>94</v>
      </c>
      <c r="D38" s="37" t="s">
        <v>95</v>
      </c>
      <c r="E38" s="37" t="s">
        <v>99</v>
      </c>
      <c r="F38" s="37" t="s">
        <v>183</v>
      </c>
      <c r="G38" s="24" t="s">
        <v>103</v>
      </c>
      <c r="H38" s="5" t="s">
        <v>104</v>
      </c>
      <c r="I38" s="38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6.5" hidden="1" customHeight="1">
      <c r="A39" s="37" t="s">
        <v>92</v>
      </c>
      <c r="B39" s="37" t="s">
        <v>93</v>
      </c>
      <c r="C39" s="37" t="s">
        <v>94</v>
      </c>
      <c r="D39" s="37" t="s">
        <v>95</v>
      </c>
      <c r="E39" s="37" t="s">
        <v>99</v>
      </c>
      <c r="F39" s="37" t="s">
        <v>183</v>
      </c>
      <c r="G39" s="24" t="s">
        <v>103</v>
      </c>
      <c r="H39" s="5" t="s">
        <v>105</v>
      </c>
      <c r="I39" s="38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6.5" hidden="1" customHeight="1">
      <c r="A40" s="37" t="s">
        <v>92</v>
      </c>
      <c r="B40" s="37" t="s">
        <v>93</v>
      </c>
      <c r="C40" s="37" t="s">
        <v>94</v>
      </c>
      <c r="D40" s="37" t="s">
        <v>95</v>
      </c>
      <c r="E40" s="37" t="s">
        <v>106</v>
      </c>
      <c r="F40" s="37" t="s">
        <v>107</v>
      </c>
      <c r="G40" s="24" t="s">
        <v>108</v>
      </c>
      <c r="H40" s="5" t="s">
        <v>109</v>
      </c>
      <c r="I40" s="38">
        <v>160000000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6.5" hidden="1" customHeight="1">
      <c r="A41" s="37" t="s">
        <v>92</v>
      </c>
      <c r="B41" s="37" t="s">
        <v>93</v>
      </c>
      <c r="C41" s="37" t="s">
        <v>94</v>
      </c>
      <c r="D41" s="37" t="s">
        <v>95</v>
      </c>
      <c r="E41" s="37" t="s">
        <v>106</v>
      </c>
      <c r="F41" s="37" t="s">
        <v>107</v>
      </c>
      <c r="G41" s="24" t="s">
        <v>108</v>
      </c>
      <c r="H41" s="5" t="s">
        <v>110</v>
      </c>
      <c r="I41" s="38">
        <v>800000000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6.5" hidden="1" customHeight="1">
      <c r="A42" s="37" t="s">
        <v>92</v>
      </c>
      <c r="B42" s="37" t="s">
        <v>93</v>
      </c>
      <c r="C42" s="37" t="s">
        <v>94</v>
      </c>
      <c r="D42" s="37" t="s">
        <v>95</v>
      </c>
      <c r="E42" s="37" t="s">
        <v>106</v>
      </c>
      <c r="F42" s="37" t="s">
        <v>107</v>
      </c>
      <c r="G42" s="24" t="s">
        <v>108</v>
      </c>
      <c r="H42" s="5" t="s">
        <v>111</v>
      </c>
      <c r="I42" s="38">
        <v>240000000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6.5" customHeight="1">
      <c r="A43" s="37" t="s">
        <v>112</v>
      </c>
      <c r="B43" s="37" t="s">
        <v>113</v>
      </c>
      <c r="C43" s="37" t="s">
        <v>114</v>
      </c>
      <c r="D43" s="37" t="s">
        <v>115</v>
      </c>
      <c r="E43" s="37" t="s">
        <v>116</v>
      </c>
      <c r="F43" s="39" t="s">
        <v>184</v>
      </c>
      <c r="G43" s="24" t="s">
        <v>118</v>
      </c>
      <c r="H43" s="37" t="s">
        <v>36</v>
      </c>
      <c r="I43" s="38">
        <v>268643200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6.5" customHeight="1">
      <c r="A44" s="37" t="s">
        <v>112</v>
      </c>
      <c r="B44" s="37" t="s">
        <v>113</v>
      </c>
      <c r="C44" s="37" t="s">
        <v>114</v>
      </c>
      <c r="D44" s="37" t="s">
        <v>115</v>
      </c>
      <c r="E44" s="37" t="s">
        <v>116</v>
      </c>
      <c r="F44" s="39" t="s">
        <v>184</v>
      </c>
      <c r="G44" s="24" t="s">
        <v>118</v>
      </c>
      <c r="H44" s="37" t="s">
        <v>49</v>
      </c>
      <c r="I44" s="38">
        <v>2054041184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6.5" customHeight="1">
      <c r="A45" s="37" t="s">
        <v>112</v>
      </c>
      <c r="B45" s="37" t="s">
        <v>113</v>
      </c>
      <c r="C45" s="37" t="s">
        <v>114</v>
      </c>
      <c r="D45" s="37" t="s">
        <v>115</v>
      </c>
      <c r="E45" s="37" t="s">
        <v>116</v>
      </c>
      <c r="F45" s="39" t="s">
        <v>184</v>
      </c>
      <c r="G45" s="24" t="s">
        <v>118</v>
      </c>
      <c r="H45" s="37" t="s">
        <v>50</v>
      </c>
      <c r="I45" s="38"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6.5" customHeight="1">
      <c r="A46" s="37" t="s">
        <v>112</v>
      </c>
      <c r="B46" s="37" t="s">
        <v>113</v>
      </c>
      <c r="C46" s="37" t="s">
        <v>114</v>
      </c>
      <c r="D46" s="37" t="s">
        <v>115</v>
      </c>
      <c r="E46" s="37" t="s">
        <v>119</v>
      </c>
      <c r="F46" s="39" t="s">
        <v>185</v>
      </c>
      <c r="G46" s="24" t="s">
        <v>121</v>
      </c>
      <c r="H46" s="37" t="s">
        <v>36</v>
      </c>
      <c r="I46" s="38">
        <v>455507200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6.5" customHeight="1">
      <c r="A47" s="37" t="s">
        <v>112</v>
      </c>
      <c r="B47" s="37" t="s">
        <v>113</v>
      </c>
      <c r="C47" s="37" t="s">
        <v>114</v>
      </c>
      <c r="D47" s="37" t="s">
        <v>115</v>
      </c>
      <c r="E47" s="37" t="s">
        <v>119</v>
      </c>
      <c r="F47" s="39" t="s">
        <v>185</v>
      </c>
      <c r="G47" s="24" t="s">
        <v>121</v>
      </c>
      <c r="H47" s="37" t="s">
        <v>122</v>
      </c>
      <c r="I47" s="38">
        <v>310160000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6.5" customHeight="1">
      <c r="A48" s="37" t="s">
        <v>112</v>
      </c>
      <c r="B48" s="37" t="s">
        <v>113</v>
      </c>
      <c r="C48" s="37" t="s">
        <v>114</v>
      </c>
      <c r="D48" s="37" t="s">
        <v>115</v>
      </c>
      <c r="E48" s="37" t="s">
        <v>119</v>
      </c>
      <c r="F48" s="39" t="s">
        <v>185</v>
      </c>
      <c r="G48" s="24" t="s">
        <v>121</v>
      </c>
      <c r="H48" s="5" t="s">
        <v>123</v>
      </c>
      <c r="I48" s="38"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6.5" customHeight="1">
      <c r="A49" s="37" t="s">
        <v>112</v>
      </c>
      <c r="B49" s="37" t="s">
        <v>113</v>
      </c>
      <c r="C49" s="37" t="s">
        <v>114</v>
      </c>
      <c r="D49" s="37" t="s">
        <v>115</v>
      </c>
      <c r="E49" s="37" t="s">
        <v>124</v>
      </c>
      <c r="F49" s="39" t="s">
        <v>186</v>
      </c>
      <c r="G49" s="24" t="s">
        <v>126</v>
      </c>
      <c r="H49" s="37" t="s">
        <v>22</v>
      </c>
      <c r="I49" s="38">
        <v>750400000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6.5" customHeight="1">
      <c r="A50" s="37" t="s">
        <v>112</v>
      </c>
      <c r="B50" s="37" t="s">
        <v>113</v>
      </c>
      <c r="C50" s="37" t="s">
        <v>114</v>
      </c>
      <c r="D50" s="37" t="s">
        <v>115</v>
      </c>
      <c r="E50" s="37" t="s">
        <v>124</v>
      </c>
      <c r="F50" s="39" t="s">
        <v>186</v>
      </c>
      <c r="G50" s="24" t="s">
        <v>126</v>
      </c>
      <c r="H50" s="37" t="s">
        <v>23</v>
      </c>
      <c r="I50" s="38">
        <v>198624000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6.5" hidden="1" customHeight="1">
      <c r="A51" s="37" t="s">
        <v>127</v>
      </c>
      <c r="B51" s="37" t="s">
        <v>128</v>
      </c>
      <c r="C51" s="37" t="s">
        <v>129</v>
      </c>
      <c r="D51" s="37" t="s">
        <v>130</v>
      </c>
      <c r="E51" s="37" t="s">
        <v>131</v>
      </c>
      <c r="F51" s="39" t="s">
        <v>132</v>
      </c>
      <c r="G51" s="24" t="s">
        <v>133</v>
      </c>
      <c r="H51" s="5" t="s">
        <v>134</v>
      </c>
      <c r="I51" s="38">
        <v>178265504</v>
      </c>
      <c r="J51" s="5"/>
      <c r="K51" s="3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6.5" hidden="1" customHeight="1">
      <c r="A52" s="37" t="s">
        <v>127</v>
      </c>
      <c r="B52" s="37" t="s">
        <v>128</v>
      </c>
      <c r="C52" s="37" t="s">
        <v>129</v>
      </c>
      <c r="D52" s="37" t="s">
        <v>130</v>
      </c>
      <c r="E52" s="37" t="s">
        <v>131</v>
      </c>
      <c r="F52" s="39" t="s">
        <v>132</v>
      </c>
      <c r="G52" s="24" t="s">
        <v>133</v>
      </c>
      <c r="H52" s="5" t="s">
        <v>135</v>
      </c>
      <c r="I52" s="38">
        <v>193399010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6.5" hidden="1" customHeight="1">
      <c r="A53" s="37" t="s">
        <v>127</v>
      </c>
      <c r="B53" s="37" t="s">
        <v>128</v>
      </c>
      <c r="C53" s="37" t="s">
        <v>129</v>
      </c>
      <c r="D53" s="37" t="s">
        <v>130</v>
      </c>
      <c r="E53" s="37" t="s">
        <v>131</v>
      </c>
      <c r="F53" s="37" t="s">
        <v>136</v>
      </c>
      <c r="G53" s="24" t="s">
        <v>137</v>
      </c>
      <c r="H53" s="5" t="s">
        <v>138</v>
      </c>
      <c r="I53" s="38">
        <v>267293517</v>
      </c>
      <c r="J53" s="3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6.5" hidden="1" customHeight="1">
      <c r="A54" s="37" t="s">
        <v>127</v>
      </c>
      <c r="B54" s="37" t="s">
        <v>128</v>
      </c>
      <c r="C54" s="37" t="s">
        <v>129</v>
      </c>
      <c r="D54" s="37" t="s">
        <v>130</v>
      </c>
      <c r="E54" s="37" t="s">
        <v>131</v>
      </c>
      <c r="F54" s="37" t="s">
        <v>136</v>
      </c>
      <c r="G54" s="24" t="s">
        <v>137</v>
      </c>
      <c r="H54" s="5" t="s">
        <v>139</v>
      </c>
      <c r="I54" s="38">
        <v>202145959</v>
      </c>
      <c r="J54" s="5"/>
      <c r="K54" s="3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6.5" hidden="1" customHeight="1">
      <c r="A55" s="37" t="s">
        <v>141</v>
      </c>
      <c r="B55" s="37" t="s">
        <v>128</v>
      </c>
      <c r="C55" s="37" t="s">
        <v>129</v>
      </c>
      <c r="D55" s="37" t="s">
        <v>130</v>
      </c>
      <c r="E55" s="37" t="s">
        <v>142</v>
      </c>
      <c r="F55" s="39" t="s">
        <v>143</v>
      </c>
      <c r="G55" s="24" t="s">
        <v>144</v>
      </c>
      <c r="H55" s="5" t="s">
        <v>145</v>
      </c>
      <c r="I55" s="38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6.5" hidden="1" customHeight="1">
      <c r="A56" s="37" t="s">
        <v>127</v>
      </c>
      <c r="B56" s="37" t="s">
        <v>128</v>
      </c>
      <c r="C56" s="37" t="s">
        <v>129</v>
      </c>
      <c r="D56" s="37" t="s">
        <v>130</v>
      </c>
      <c r="E56" s="37" t="s">
        <v>142</v>
      </c>
      <c r="F56" s="39" t="s">
        <v>143</v>
      </c>
      <c r="G56" s="24" t="s">
        <v>144</v>
      </c>
      <c r="H56" s="5" t="s">
        <v>146</v>
      </c>
      <c r="I56" s="38">
        <v>192509986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6.5" hidden="1" customHeight="1">
      <c r="A57" s="37" t="s">
        <v>141</v>
      </c>
      <c r="B57" s="37" t="s">
        <v>128</v>
      </c>
      <c r="C57" s="37" t="s">
        <v>129</v>
      </c>
      <c r="D57" s="37" t="s">
        <v>130</v>
      </c>
      <c r="E57" s="37" t="s">
        <v>142</v>
      </c>
      <c r="F57" s="39" t="s">
        <v>143</v>
      </c>
      <c r="G57" s="24" t="s">
        <v>144</v>
      </c>
      <c r="H57" s="5" t="s">
        <v>147</v>
      </c>
      <c r="I57" s="38">
        <v>737178628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6.5" hidden="1" customHeight="1">
      <c r="A58" s="37" t="s">
        <v>141</v>
      </c>
      <c r="B58" s="37" t="s">
        <v>128</v>
      </c>
      <c r="C58" s="37" t="s">
        <v>129</v>
      </c>
      <c r="D58" s="37" t="s">
        <v>130</v>
      </c>
      <c r="E58" s="37" t="s">
        <v>142</v>
      </c>
      <c r="F58" s="37" t="s">
        <v>187</v>
      </c>
      <c r="G58" s="24" t="s">
        <v>149</v>
      </c>
      <c r="H58" s="5" t="s">
        <v>150</v>
      </c>
      <c r="I58" s="38">
        <v>300163229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6.5" hidden="1" customHeight="1">
      <c r="A59" s="37" t="s">
        <v>141</v>
      </c>
      <c r="B59" s="37" t="s">
        <v>128</v>
      </c>
      <c r="C59" s="37" t="s">
        <v>129</v>
      </c>
      <c r="D59" s="37" t="s">
        <v>130</v>
      </c>
      <c r="E59" s="37" t="s">
        <v>142</v>
      </c>
      <c r="F59" s="37" t="s">
        <v>187</v>
      </c>
      <c r="G59" s="24" t="s">
        <v>149</v>
      </c>
      <c r="H59" s="5" t="s">
        <v>151</v>
      </c>
      <c r="I59" s="38">
        <v>200957456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6.5" hidden="1" customHeight="1">
      <c r="A60" s="37" t="s">
        <v>188</v>
      </c>
      <c r="B60" s="37" t="s">
        <v>153</v>
      </c>
      <c r="C60" s="37" t="s">
        <v>154</v>
      </c>
      <c r="D60" s="37" t="s">
        <v>155</v>
      </c>
      <c r="E60" s="37" t="s">
        <v>156</v>
      </c>
      <c r="F60" s="37" t="s">
        <v>157</v>
      </c>
      <c r="G60" s="24" t="s">
        <v>158</v>
      </c>
      <c r="H60" s="5" t="s">
        <v>159</v>
      </c>
      <c r="I60" s="38">
        <v>89243000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6.5" hidden="1" customHeight="1">
      <c r="A61" s="37" t="s">
        <v>188</v>
      </c>
      <c r="B61" s="37" t="s">
        <v>153</v>
      </c>
      <c r="C61" s="37" t="s">
        <v>154</v>
      </c>
      <c r="D61" s="37" t="s">
        <v>155</v>
      </c>
      <c r="E61" s="37" t="s">
        <v>156</v>
      </c>
      <c r="F61" s="37" t="s">
        <v>157</v>
      </c>
      <c r="G61" s="24" t="s">
        <v>158</v>
      </c>
      <c r="H61" s="5" t="s">
        <v>160</v>
      </c>
      <c r="I61" s="38">
        <v>783892480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6.5" hidden="1" customHeight="1">
      <c r="A62" s="37" t="s">
        <v>188</v>
      </c>
      <c r="B62" s="37" t="s">
        <v>153</v>
      </c>
      <c r="C62" s="37" t="s">
        <v>154</v>
      </c>
      <c r="D62" s="37" t="s">
        <v>155</v>
      </c>
      <c r="E62" s="37" t="s">
        <v>161</v>
      </c>
      <c r="F62" s="37" t="s">
        <v>162</v>
      </c>
      <c r="G62" s="24" t="s">
        <v>163</v>
      </c>
      <c r="H62" s="47" t="s">
        <v>164</v>
      </c>
      <c r="I62" s="38">
        <v>582828732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6.5" hidden="1" customHeight="1">
      <c r="A63" s="37" t="s">
        <v>188</v>
      </c>
      <c r="B63" s="37" t="s">
        <v>153</v>
      </c>
      <c r="C63" s="37" t="s">
        <v>154</v>
      </c>
      <c r="D63" s="37" t="s">
        <v>155</v>
      </c>
      <c r="E63" s="37" t="s">
        <v>161</v>
      </c>
      <c r="F63" s="37" t="s">
        <v>162</v>
      </c>
      <c r="G63" s="24" t="s">
        <v>163</v>
      </c>
      <c r="H63" s="47" t="s">
        <v>165</v>
      </c>
      <c r="I63" s="38">
        <v>2122063667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6.5" hidden="1" customHeight="1">
      <c r="A64" s="37" t="s">
        <v>188</v>
      </c>
      <c r="B64" s="37" t="s">
        <v>153</v>
      </c>
      <c r="C64" s="37" t="s">
        <v>154</v>
      </c>
      <c r="D64" s="37" t="s">
        <v>155</v>
      </c>
      <c r="E64" s="37" t="s">
        <v>166</v>
      </c>
      <c r="F64" s="37" t="s">
        <v>167</v>
      </c>
      <c r="G64" s="24" t="s">
        <v>168</v>
      </c>
      <c r="H64" s="47" t="s">
        <v>169</v>
      </c>
      <c r="I64" s="38">
        <v>314900000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6.5" hidden="1" customHeight="1">
      <c r="A65" s="37" t="s">
        <v>188</v>
      </c>
      <c r="B65" s="37" t="s">
        <v>153</v>
      </c>
      <c r="C65" s="37" t="s">
        <v>154</v>
      </c>
      <c r="D65" s="37" t="s">
        <v>155</v>
      </c>
      <c r="E65" s="37" t="s">
        <v>166</v>
      </c>
      <c r="F65" s="37" t="s">
        <v>167</v>
      </c>
      <c r="G65" s="24" t="s">
        <v>168</v>
      </c>
      <c r="H65" s="47" t="s">
        <v>170</v>
      </c>
      <c r="I65" s="38">
        <v>3400000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75" hidden="1" customHeight="1">
      <c r="A66" s="95" t="s">
        <v>171</v>
      </c>
      <c r="B66" s="96"/>
      <c r="C66" s="96"/>
      <c r="D66" s="96"/>
      <c r="E66" s="96"/>
      <c r="F66" s="96"/>
      <c r="G66" s="96"/>
      <c r="H66" s="96"/>
      <c r="I66" s="48">
        <f>SUM(I2:I65)</f>
        <v>28045831271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9.25" customHeight="1">
      <c r="A67" s="49"/>
      <c r="B67" s="50"/>
      <c r="C67" s="50"/>
      <c r="D67" s="24"/>
      <c r="E67" s="37"/>
      <c r="F67" s="37"/>
      <c r="G67" s="25"/>
      <c r="H67" s="1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9.25" customHeight="1">
      <c r="A68" s="49"/>
      <c r="B68" s="37"/>
      <c r="C68" s="37"/>
      <c r="D68" s="24"/>
      <c r="E68" s="37"/>
      <c r="F68" s="37"/>
      <c r="G68" s="42"/>
      <c r="H68" s="5"/>
      <c r="I68" s="3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"/>
      <c r="X68" s="1"/>
      <c r="Y68" s="1"/>
      <c r="Z68" s="1"/>
      <c r="AA68" s="1"/>
      <c r="AB68" s="1"/>
    </row>
    <row r="69" spans="1:28" ht="29.25" customHeight="1">
      <c r="A69" s="49"/>
      <c r="B69" s="50"/>
      <c r="C69" s="50"/>
      <c r="D69" s="24"/>
      <c r="E69" s="37"/>
      <c r="F69" s="37"/>
      <c r="G69" s="25"/>
      <c r="H69" s="1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9.25" customHeight="1">
      <c r="A70" s="49"/>
      <c r="B70" s="50"/>
      <c r="C70" s="50"/>
      <c r="D70" s="24"/>
      <c r="E70" s="37"/>
      <c r="F70" s="37"/>
      <c r="G70" s="25"/>
      <c r="H70" s="1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9.25" customHeight="1">
      <c r="A71" s="49"/>
      <c r="B71" s="50"/>
      <c r="C71" s="50"/>
      <c r="D71" s="24"/>
      <c r="E71" s="37"/>
      <c r="F71" s="37"/>
      <c r="G71" s="25"/>
      <c r="H71" s="1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9.25" customHeight="1">
      <c r="A72" s="49"/>
      <c r="B72" s="50"/>
      <c r="C72" s="50"/>
      <c r="D72" s="24"/>
      <c r="E72" s="37"/>
      <c r="F72" s="37"/>
      <c r="G72" s="25"/>
      <c r="H72" s="1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9.25" customHeight="1">
      <c r="A73" s="49"/>
      <c r="B73" s="50"/>
      <c r="C73" s="50"/>
      <c r="D73" s="24"/>
      <c r="E73" s="37"/>
      <c r="F73" s="37"/>
      <c r="G73" s="25"/>
      <c r="H73" s="1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9.25" customHeight="1">
      <c r="A74" s="49"/>
      <c r="B74" s="50"/>
      <c r="C74" s="50"/>
      <c r="D74" s="24"/>
      <c r="E74" s="37"/>
      <c r="F74" s="37"/>
      <c r="G74" s="25"/>
      <c r="H74" s="1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9.25" customHeight="1">
      <c r="A75" s="49"/>
      <c r="B75" s="50"/>
      <c r="C75" s="50"/>
      <c r="D75" s="24"/>
      <c r="E75" s="37"/>
      <c r="F75" s="37"/>
      <c r="G75" s="25"/>
      <c r="H75" s="1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9.25" customHeight="1">
      <c r="A76" s="49"/>
      <c r="B76" s="50"/>
      <c r="C76" s="50"/>
      <c r="D76" s="24"/>
      <c r="E76" s="37"/>
      <c r="F76" s="37"/>
      <c r="G76" s="25"/>
      <c r="H76" s="1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9.25" customHeight="1">
      <c r="A77" s="49"/>
      <c r="B77" s="50"/>
      <c r="C77" s="50"/>
      <c r="D77" s="24"/>
      <c r="E77" s="37"/>
      <c r="F77" s="37"/>
      <c r="G77" s="25"/>
      <c r="H77" s="1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9.25" customHeight="1">
      <c r="A78" s="49"/>
      <c r="B78" s="50"/>
      <c r="C78" s="50"/>
      <c r="D78" s="24"/>
      <c r="E78" s="37"/>
      <c r="F78" s="37"/>
      <c r="G78" s="25"/>
      <c r="H78" s="1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9.25" customHeight="1">
      <c r="A79" s="49"/>
      <c r="B79" s="50"/>
      <c r="C79" s="50"/>
      <c r="D79" s="24"/>
      <c r="E79" s="37"/>
      <c r="F79" s="37"/>
      <c r="G79" s="25"/>
      <c r="H79" s="1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9.25" customHeight="1">
      <c r="A80" s="49"/>
      <c r="B80" s="50"/>
      <c r="C80" s="50"/>
      <c r="D80" s="24"/>
      <c r="E80" s="37"/>
      <c r="F80" s="37"/>
      <c r="G80" s="25"/>
      <c r="H80" s="1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9.25" customHeight="1">
      <c r="A81" s="49"/>
      <c r="B81" s="50"/>
      <c r="C81" s="50"/>
      <c r="D81" s="24"/>
      <c r="E81" s="37"/>
      <c r="F81" s="37"/>
      <c r="G81" s="25"/>
      <c r="H81" s="1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9.25" customHeight="1">
      <c r="A82" s="49"/>
      <c r="B82" s="50"/>
      <c r="C82" s="50"/>
      <c r="D82" s="24"/>
      <c r="E82" s="37"/>
      <c r="F82" s="37"/>
      <c r="G82" s="25"/>
      <c r="H82" s="1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9.25" customHeight="1">
      <c r="A83" s="49"/>
      <c r="B83" s="50"/>
      <c r="C83" s="50"/>
      <c r="D83" s="24"/>
      <c r="E83" s="37"/>
      <c r="F83" s="37"/>
      <c r="G83" s="25"/>
      <c r="H83" s="1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9.25" customHeight="1">
      <c r="A84" s="49"/>
      <c r="B84" s="50"/>
      <c r="C84" s="50"/>
      <c r="D84" s="24"/>
      <c r="E84" s="37"/>
      <c r="F84" s="37"/>
      <c r="G84" s="25"/>
      <c r="H84" s="1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9.25" customHeight="1">
      <c r="A85" s="49"/>
      <c r="B85" s="50"/>
      <c r="C85" s="50"/>
      <c r="D85" s="24"/>
      <c r="E85" s="37"/>
      <c r="F85" s="37"/>
      <c r="G85" s="25"/>
      <c r="H85" s="1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9.25" customHeight="1">
      <c r="A86" s="49"/>
      <c r="B86" s="50"/>
      <c r="C86" s="50"/>
      <c r="D86" s="24"/>
      <c r="E86" s="37"/>
      <c r="F86" s="37"/>
      <c r="G86" s="25"/>
      <c r="H86" s="1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9.25" customHeight="1">
      <c r="A87" s="49"/>
      <c r="B87" s="50"/>
      <c r="C87" s="50"/>
      <c r="D87" s="24"/>
      <c r="E87" s="37"/>
      <c r="F87" s="37"/>
      <c r="G87" s="25"/>
      <c r="H87" s="1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9.25" customHeight="1">
      <c r="A88" s="49"/>
      <c r="B88" s="50"/>
      <c r="C88" s="50"/>
      <c r="D88" s="24"/>
      <c r="E88" s="37"/>
      <c r="F88" s="37"/>
      <c r="G88" s="25"/>
      <c r="H88" s="1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9.25" customHeight="1">
      <c r="A89" s="49"/>
      <c r="B89" s="50"/>
      <c r="C89" s="50"/>
      <c r="D89" s="24"/>
      <c r="E89" s="37"/>
      <c r="F89" s="37"/>
      <c r="G89" s="25"/>
      <c r="H89" s="1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9.25" customHeight="1">
      <c r="A90" s="49"/>
      <c r="B90" s="50"/>
      <c r="C90" s="50"/>
      <c r="D90" s="24"/>
      <c r="E90" s="37"/>
      <c r="F90" s="37"/>
      <c r="G90" s="25"/>
      <c r="H90" s="1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9.25" customHeight="1">
      <c r="A91" s="49"/>
      <c r="B91" s="50"/>
      <c r="C91" s="50"/>
      <c r="D91" s="24"/>
      <c r="E91" s="37"/>
      <c r="F91" s="37"/>
      <c r="G91" s="25"/>
      <c r="H91" s="1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9.25" customHeight="1">
      <c r="A92" s="49"/>
      <c r="B92" s="50"/>
      <c r="C92" s="50"/>
      <c r="D92" s="24"/>
      <c r="E92" s="37"/>
      <c r="F92" s="37"/>
      <c r="G92" s="25"/>
      <c r="H92" s="1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9.25" customHeight="1">
      <c r="A93" s="49"/>
      <c r="B93" s="50"/>
      <c r="C93" s="50"/>
      <c r="D93" s="24"/>
      <c r="E93" s="37"/>
      <c r="F93" s="37"/>
      <c r="G93" s="25"/>
      <c r="H93" s="1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9.25" customHeight="1">
      <c r="A94" s="49"/>
      <c r="B94" s="50"/>
      <c r="C94" s="50"/>
      <c r="D94" s="24"/>
      <c r="E94" s="37"/>
      <c r="F94" s="37"/>
      <c r="G94" s="25"/>
      <c r="H94" s="1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9.25" customHeight="1">
      <c r="A95" s="49"/>
      <c r="B95" s="50"/>
      <c r="C95" s="50"/>
      <c r="D95" s="24"/>
      <c r="E95" s="37"/>
      <c r="F95" s="37"/>
      <c r="G95" s="25"/>
      <c r="H95" s="1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9.25" customHeight="1">
      <c r="A96" s="49"/>
      <c r="B96" s="50"/>
      <c r="C96" s="50"/>
      <c r="D96" s="24"/>
      <c r="E96" s="37"/>
      <c r="F96" s="37"/>
      <c r="G96" s="25"/>
      <c r="H96" s="1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9.25" customHeight="1">
      <c r="A97" s="49"/>
      <c r="B97" s="50"/>
      <c r="C97" s="50"/>
      <c r="D97" s="24"/>
      <c r="E97" s="37"/>
      <c r="F97" s="37"/>
      <c r="G97" s="25"/>
      <c r="H97" s="1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9.25" customHeight="1">
      <c r="A98" s="49"/>
      <c r="B98" s="50"/>
      <c r="C98" s="50"/>
      <c r="D98" s="24"/>
      <c r="E98" s="37"/>
      <c r="F98" s="37"/>
      <c r="G98" s="25"/>
      <c r="H98" s="1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9.25" customHeight="1">
      <c r="A99" s="49"/>
      <c r="B99" s="50"/>
      <c r="C99" s="50"/>
      <c r="D99" s="24"/>
      <c r="E99" s="37"/>
      <c r="F99" s="37"/>
      <c r="G99" s="25"/>
      <c r="H99" s="1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9.25" customHeight="1">
      <c r="A100" s="49"/>
      <c r="B100" s="50"/>
      <c r="C100" s="50"/>
      <c r="D100" s="24"/>
      <c r="E100" s="37"/>
      <c r="F100" s="37"/>
      <c r="G100" s="25"/>
      <c r="H100" s="1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9.25" customHeight="1">
      <c r="A101" s="49"/>
      <c r="B101" s="50"/>
      <c r="C101" s="50"/>
      <c r="D101" s="24"/>
      <c r="E101" s="37"/>
      <c r="F101" s="37"/>
      <c r="G101" s="25"/>
      <c r="H101" s="1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9.25" customHeight="1">
      <c r="A102" s="49"/>
      <c r="B102" s="50"/>
      <c r="C102" s="50"/>
      <c r="D102" s="24"/>
      <c r="E102" s="37"/>
      <c r="F102" s="37"/>
      <c r="G102" s="25"/>
      <c r="H102" s="1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9.25" customHeight="1">
      <c r="A103" s="49"/>
      <c r="B103" s="50"/>
      <c r="C103" s="50"/>
      <c r="D103" s="24"/>
      <c r="E103" s="37"/>
      <c r="F103" s="37"/>
      <c r="G103" s="25"/>
      <c r="H103" s="1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9.25" customHeight="1">
      <c r="A104" s="49"/>
      <c r="B104" s="50"/>
      <c r="C104" s="50"/>
      <c r="D104" s="24"/>
      <c r="E104" s="37"/>
      <c r="F104" s="37"/>
      <c r="G104" s="25"/>
      <c r="H104" s="1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9.25" customHeight="1">
      <c r="A105" s="49"/>
      <c r="B105" s="50"/>
      <c r="C105" s="50"/>
      <c r="D105" s="24"/>
      <c r="E105" s="37"/>
      <c r="F105" s="37"/>
      <c r="G105" s="25"/>
      <c r="H105" s="1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9.25" customHeight="1">
      <c r="A106" s="49"/>
      <c r="B106" s="50"/>
      <c r="C106" s="50"/>
      <c r="D106" s="24"/>
      <c r="E106" s="37"/>
      <c r="F106" s="37"/>
      <c r="G106" s="25"/>
      <c r="H106" s="1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9.25" customHeight="1">
      <c r="A107" s="49"/>
      <c r="B107" s="50"/>
      <c r="C107" s="50"/>
      <c r="D107" s="24"/>
      <c r="E107" s="37"/>
      <c r="F107" s="37"/>
      <c r="G107" s="25"/>
      <c r="H107" s="1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9.25" customHeight="1">
      <c r="A108" s="49"/>
      <c r="B108" s="50"/>
      <c r="C108" s="50"/>
      <c r="D108" s="24"/>
      <c r="E108" s="37"/>
      <c r="F108" s="37"/>
      <c r="G108" s="25"/>
      <c r="H108" s="1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9.25" customHeight="1">
      <c r="A109" s="49"/>
      <c r="B109" s="50"/>
      <c r="C109" s="50"/>
      <c r="D109" s="24"/>
      <c r="E109" s="37"/>
      <c r="F109" s="37"/>
      <c r="G109" s="25"/>
      <c r="H109" s="1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9.25" customHeight="1">
      <c r="A110" s="49"/>
      <c r="B110" s="50"/>
      <c r="C110" s="50"/>
      <c r="D110" s="24"/>
      <c r="E110" s="37"/>
      <c r="F110" s="37"/>
      <c r="G110" s="25"/>
      <c r="H110" s="1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9.25" customHeight="1">
      <c r="A111" s="49"/>
      <c r="B111" s="50"/>
      <c r="C111" s="50"/>
      <c r="D111" s="24"/>
      <c r="E111" s="37"/>
      <c r="F111" s="37"/>
      <c r="G111" s="25"/>
      <c r="H111" s="1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9.25" customHeight="1">
      <c r="A112" s="49"/>
      <c r="B112" s="50"/>
      <c r="C112" s="50"/>
      <c r="D112" s="24"/>
      <c r="E112" s="37"/>
      <c r="F112" s="37"/>
      <c r="G112" s="25"/>
      <c r="H112" s="1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9.25" customHeight="1">
      <c r="A113" s="49"/>
      <c r="B113" s="50"/>
      <c r="C113" s="50"/>
      <c r="D113" s="24"/>
      <c r="E113" s="37"/>
      <c r="F113" s="37"/>
      <c r="G113" s="25"/>
      <c r="H113" s="1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9.25" customHeight="1">
      <c r="A114" s="49"/>
      <c r="B114" s="50"/>
      <c r="C114" s="50"/>
      <c r="D114" s="24"/>
      <c r="E114" s="37"/>
      <c r="F114" s="37"/>
      <c r="G114" s="25"/>
      <c r="H114" s="1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9.25" customHeight="1">
      <c r="A115" s="49"/>
      <c r="B115" s="50"/>
      <c r="C115" s="50"/>
      <c r="D115" s="24"/>
      <c r="E115" s="37"/>
      <c r="F115" s="37"/>
      <c r="G115" s="25"/>
      <c r="H115" s="1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9.25" customHeight="1">
      <c r="A116" s="49"/>
      <c r="B116" s="50"/>
      <c r="C116" s="50"/>
      <c r="D116" s="24"/>
      <c r="E116" s="37"/>
      <c r="F116" s="37"/>
      <c r="G116" s="25"/>
      <c r="H116" s="1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9.25" customHeight="1">
      <c r="A117" s="49"/>
      <c r="B117" s="50"/>
      <c r="C117" s="50"/>
      <c r="D117" s="24"/>
      <c r="E117" s="37"/>
      <c r="F117" s="37"/>
      <c r="G117" s="25"/>
      <c r="H117" s="1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9.25" customHeight="1">
      <c r="A118" s="49"/>
      <c r="B118" s="50"/>
      <c r="C118" s="50"/>
      <c r="D118" s="24"/>
      <c r="E118" s="37"/>
      <c r="F118" s="37"/>
      <c r="G118" s="25"/>
      <c r="H118" s="1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9.25" customHeight="1">
      <c r="A119" s="49"/>
      <c r="B119" s="50"/>
      <c r="C119" s="50"/>
      <c r="D119" s="24"/>
      <c r="E119" s="37"/>
      <c r="F119" s="37"/>
      <c r="G119" s="25"/>
      <c r="H119" s="1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9.25" customHeight="1">
      <c r="A120" s="49"/>
      <c r="B120" s="50"/>
      <c r="C120" s="50"/>
      <c r="D120" s="24"/>
      <c r="E120" s="37"/>
      <c r="F120" s="37"/>
      <c r="G120" s="25"/>
      <c r="H120" s="1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9.25" customHeight="1">
      <c r="A121" s="49"/>
      <c r="B121" s="50"/>
      <c r="C121" s="50"/>
      <c r="D121" s="24"/>
      <c r="E121" s="37"/>
      <c r="F121" s="37"/>
      <c r="G121" s="25"/>
      <c r="H121" s="1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9.25" customHeight="1">
      <c r="A122" s="49"/>
      <c r="B122" s="50"/>
      <c r="C122" s="50"/>
      <c r="D122" s="24"/>
      <c r="E122" s="37"/>
      <c r="F122" s="37"/>
      <c r="G122" s="25"/>
      <c r="H122" s="1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9.25" customHeight="1">
      <c r="A123" s="49"/>
      <c r="B123" s="50"/>
      <c r="C123" s="50"/>
      <c r="D123" s="24"/>
      <c r="E123" s="37"/>
      <c r="F123" s="37"/>
      <c r="G123" s="25"/>
      <c r="H123" s="1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9.25" customHeight="1">
      <c r="A124" s="49"/>
      <c r="B124" s="50"/>
      <c r="C124" s="50"/>
      <c r="D124" s="24"/>
      <c r="E124" s="37"/>
      <c r="F124" s="37"/>
      <c r="G124" s="25"/>
      <c r="H124" s="1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9.25" customHeight="1">
      <c r="A125" s="49"/>
      <c r="B125" s="50"/>
      <c r="C125" s="50"/>
      <c r="D125" s="24"/>
      <c r="E125" s="37"/>
      <c r="F125" s="37"/>
      <c r="G125" s="25"/>
      <c r="H125" s="1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9.25" customHeight="1">
      <c r="A126" s="49"/>
      <c r="B126" s="50"/>
      <c r="C126" s="50"/>
      <c r="D126" s="24"/>
      <c r="E126" s="37"/>
      <c r="F126" s="37"/>
      <c r="G126" s="25"/>
      <c r="H126" s="1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9.25" customHeight="1">
      <c r="A127" s="49"/>
      <c r="B127" s="50"/>
      <c r="C127" s="50"/>
      <c r="D127" s="24"/>
      <c r="E127" s="37"/>
      <c r="F127" s="37"/>
      <c r="G127" s="25"/>
      <c r="H127" s="1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9.25" customHeight="1">
      <c r="A128" s="49"/>
      <c r="B128" s="50"/>
      <c r="C128" s="50"/>
      <c r="D128" s="24"/>
      <c r="E128" s="37"/>
      <c r="F128" s="37"/>
      <c r="G128" s="25"/>
      <c r="H128" s="1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9.25" customHeight="1">
      <c r="A129" s="49"/>
      <c r="B129" s="50"/>
      <c r="C129" s="50"/>
      <c r="D129" s="24"/>
      <c r="E129" s="37"/>
      <c r="F129" s="37"/>
      <c r="G129" s="25"/>
      <c r="H129" s="1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9.25" customHeight="1">
      <c r="A130" s="49"/>
      <c r="B130" s="50"/>
      <c r="C130" s="50"/>
      <c r="D130" s="24"/>
      <c r="E130" s="37"/>
      <c r="F130" s="37"/>
      <c r="G130" s="25"/>
      <c r="H130" s="1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9.25" customHeight="1">
      <c r="A131" s="49"/>
      <c r="B131" s="50"/>
      <c r="C131" s="50"/>
      <c r="D131" s="24"/>
      <c r="E131" s="37"/>
      <c r="F131" s="37"/>
      <c r="G131" s="25"/>
      <c r="H131" s="1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9.25" customHeight="1">
      <c r="A132" s="49"/>
      <c r="B132" s="50"/>
      <c r="C132" s="50"/>
      <c r="D132" s="24"/>
      <c r="E132" s="37"/>
      <c r="F132" s="37"/>
      <c r="G132" s="25"/>
      <c r="H132" s="1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9.25" customHeight="1">
      <c r="A133" s="49"/>
      <c r="B133" s="50"/>
      <c r="C133" s="50"/>
      <c r="D133" s="24"/>
      <c r="E133" s="37"/>
      <c r="F133" s="37"/>
      <c r="G133" s="25"/>
      <c r="H133" s="1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9.25" customHeight="1">
      <c r="A134" s="49"/>
      <c r="B134" s="50"/>
      <c r="C134" s="50"/>
      <c r="D134" s="24"/>
      <c r="E134" s="37"/>
      <c r="F134" s="37"/>
      <c r="G134" s="25"/>
      <c r="H134" s="1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9.25" customHeight="1">
      <c r="A135" s="49"/>
      <c r="B135" s="50"/>
      <c r="C135" s="50"/>
      <c r="D135" s="24"/>
      <c r="E135" s="37"/>
      <c r="F135" s="37"/>
      <c r="G135" s="25"/>
      <c r="H135" s="1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9.25" customHeight="1">
      <c r="A136" s="49"/>
      <c r="B136" s="50"/>
      <c r="C136" s="50"/>
      <c r="D136" s="24"/>
      <c r="E136" s="37"/>
      <c r="F136" s="37"/>
      <c r="G136" s="25"/>
      <c r="H136" s="1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9.25" customHeight="1">
      <c r="A137" s="49"/>
      <c r="B137" s="50"/>
      <c r="C137" s="50"/>
      <c r="D137" s="24"/>
      <c r="E137" s="37"/>
      <c r="F137" s="37"/>
      <c r="G137" s="25"/>
      <c r="H137" s="1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9.25" customHeight="1">
      <c r="A138" s="49"/>
      <c r="B138" s="50"/>
      <c r="C138" s="50"/>
      <c r="D138" s="24"/>
      <c r="E138" s="37"/>
      <c r="F138" s="37"/>
      <c r="G138" s="25"/>
      <c r="H138" s="1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9.25" customHeight="1">
      <c r="A139" s="49"/>
      <c r="B139" s="50"/>
      <c r="C139" s="50"/>
      <c r="D139" s="24"/>
      <c r="E139" s="37"/>
      <c r="F139" s="37"/>
      <c r="G139" s="25"/>
      <c r="H139" s="1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9.25" customHeight="1">
      <c r="A140" s="49"/>
      <c r="B140" s="50"/>
      <c r="C140" s="50"/>
      <c r="D140" s="24"/>
      <c r="E140" s="37"/>
      <c r="F140" s="37"/>
      <c r="G140" s="25"/>
      <c r="H140" s="1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9.25" customHeight="1">
      <c r="A141" s="49"/>
      <c r="B141" s="50"/>
      <c r="C141" s="50"/>
      <c r="D141" s="24"/>
      <c r="E141" s="37"/>
      <c r="F141" s="37"/>
      <c r="G141" s="25"/>
      <c r="H141" s="1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9.25" customHeight="1">
      <c r="A142" s="49"/>
      <c r="B142" s="50"/>
      <c r="C142" s="50"/>
      <c r="D142" s="24"/>
      <c r="E142" s="37"/>
      <c r="F142" s="37"/>
      <c r="G142" s="25"/>
      <c r="H142" s="1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9.25" customHeight="1">
      <c r="A143" s="49"/>
      <c r="B143" s="50"/>
      <c r="C143" s="50"/>
      <c r="D143" s="24"/>
      <c r="E143" s="37"/>
      <c r="F143" s="37"/>
      <c r="G143" s="25"/>
      <c r="H143" s="1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9.25" customHeight="1">
      <c r="A144" s="49"/>
      <c r="B144" s="50"/>
      <c r="C144" s="50"/>
      <c r="D144" s="24"/>
      <c r="E144" s="37"/>
      <c r="F144" s="37"/>
      <c r="G144" s="25"/>
      <c r="H144" s="1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9.25" customHeight="1">
      <c r="A145" s="49"/>
      <c r="B145" s="50"/>
      <c r="C145" s="50"/>
      <c r="D145" s="24"/>
      <c r="E145" s="37"/>
      <c r="F145" s="37"/>
      <c r="G145" s="25"/>
      <c r="H145" s="1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9.25" customHeight="1">
      <c r="A146" s="49"/>
      <c r="B146" s="50"/>
      <c r="C146" s="50"/>
      <c r="D146" s="24"/>
      <c r="E146" s="37"/>
      <c r="F146" s="37"/>
      <c r="G146" s="25"/>
      <c r="H146" s="1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9.25" customHeight="1">
      <c r="A147" s="49"/>
      <c r="B147" s="50"/>
      <c r="C147" s="50"/>
      <c r="D147" s="24"/>
      <c r="E147" s="37"/>
      <c r="F147" s="37"/>
      <c r="G147" s="25"/>
      <c r="H147" s="1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9.25" customHeight="1">
      <c r="A148" s="49"/>
      <c r="B148" s="50"/>
      <c r="C148" s="50"/>
      <c r="D148" s="24"/>
      <c r="E148" s="37"/>
      <c r="F148" s="37"/>
      <c r="G148" s="25"/>
      <c r="H148" s="1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9.25" customHeight="1">
      <c r="A149" s="49"/>
      <c r="B149" s="50"/>
      <c r="C149" s="50"/>
      <c r="D149" s="24"/>
      <c r="E149" s="37"/>
      <c r="F149" s="37"/>
      <c r="G149" s="25"/>
      <c r="H149" s="1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9.25" customHeight="1">
      <c r="A150" s="49"/>
      <c r="B150" s="50"/>
      <c r="C150" s="50"/>
      <c r="D150" s="24"/>
      <c r="E150" s="37"/>
      <c r="F150" s="37"/>
      <c r="G150" s="25"/>
      <c r="H150" s="1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9.25" customHeight="1">
      <c r="A151" s="49"/>
      <c r="B151" s="50"/>
      <c r="C151" s="50"/>
      <c r="D151" s="24"/>
      <c r="E151" s="37"/>
      <c r="F151" s="37"/>
      <c r="G151" s="25"/>
      <c r="H151" s="1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9.25" customHeight="1">
      <c r="A152" s="49"/>
      <c r="B152" s="50"/>
      <c r="C152" s="50"/>
      <c r="D152" s="24"/>
      <c r="E152" s="37"/>
      <c r="F152" s="37"/>
      <c r="G152" s="25"/>
      <c r="H152" s="1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9.25" customHeight="1">
      <c r="A153" s="49"/>
      <c r="B153" s="50"/>
      <c r="C153" s="50"/>
      <c r="D153" s="24"/>
      <c r="E153" s="37"/>
      <c r="F153" s="37"/>
      <c r="G153" s="25"/>
      <c r="H153" s="1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9.25" customHeight="1">
      <c r="A154" s="49"/>
      <c r="B154" s="50"/>
      <c r="C154" s="50"/>
      <c r="D154" s="24"/>
      <c r="E154" s="37"/>
      <c r="F154" s="37"/>
      <c r="G154" s="25"/>
      <c r="H154" s="1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9.25" customHeight="1">
      <c r="A155" s="49"/>
      <c r="B155" s="50"/>
      <c r="C155" s="50"/>
      <c r="D155" s="24"/>
      <c r="E155" s="37"/>
      <c r="F155" s="37"/>
      <c r="G155" s="25"/>
      <c r="H155" s="1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9.25" customHeight="1">
      <c r="A156" s="49"/>
      <c r="B156" s="50"/>
      <c r="C156" s="50"/>
      <c r="D156" s="24"/>
      <c r="E156" s="37"/>
      <c r="F156" s="37"/>
      <c r="G156" s="25"/>
      <c r="H156" s="1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9.25" customHeight="1">
      <c r="A157" s="49"/>
      <c r="B157" s="50"/>
      <c r="C157" s="50"/>
      <c r="D157" s="24"/>
      <c r="E157" s="37"/>
      <c r="F157" s="37"/>
      <c r="G157" s="25"/>
      <c r="H157" s="1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9.25" customHeight="1">
      <c r="A158" s="49"/>
      <c r="B158" s="50"/>
      <c r="C158" s="50"/>
      <c r="D158" s="24"/>
      <c r="E158" s="37"/>
      <c r="F158" s="37"/>
      <c r="G158" s="25"/>
      <c r="H158" s="1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9.25" customHeight="1">
      <c r="A159" s="49"/>
      <c r="B159" s="50"/>
      <c r="C159" s="50"/>
      <c r="D159" s="24"/>
      <c r="E159" s="37"/>
      <c r="F159" s="37"/>
      <c r="G159" s="25"/>
      <c r="H159" s="1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9.25" customHeight="1">
      <c r="A160" s="49"/>
      <c r="B160" s="50"/>
      <c r="C160" s="50"/>
      <c r="D160" s="24"/>
      <c r="E160" s="37"/>
      <c r="F160" s="37"/>
      <c r="G160" s="25"/>
      <c r="H160" s="1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9.25" customHeight="1">
      <c r="A161" s="49"/>
      <c r="B161" s="50"/>
      <c r="C161" s="50"/>
      <c r="D161" s="24"/>
      <c r="E161" s="37"/>
      <c r="F161" s="37"/>
      <c r="G161" s="25"/>
      <c r="H161" s="1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9.25" customHeight="1">
      <c r="A162" s="49"/>
      <c r="B162" s="50"/>
      <c r="C162" s="50"/>
      <c r="D162" s="24"/>
      <c r="E162" s="37"/>
      <c r="F162" s="37"/>
      <c r="G162" s="25"/>
      <c r="H162" s="1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9.25" customHeight="1">
      <c r="A163" s="49"/>
      <c r="B163" s="50"/>
      <c r="C163" s="50"/>
      <c r="D163" s="24"/>
      <c r="E163" s="37"/>
      <c r="F163" s="37"/>
      <c r="G163" s="25"/>
      <c r="H163" s="1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9.25" customHeight="1">
      <c r="A164" s="49"/>
      <c r="B164" s="50"/>
      <c r="C164" s="50"/>
      <c r="D164" s="24"/>
      <c r="E164" s="37"/>
      <c r="F164" s="37"/>
      <c r="G164" s="25"/>
      <c r="H164" s="1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9.25" customHeight="1">
      <c r="A165" s="49"/>
      <c r="B165" s="50"/>
      <c r="C165" s="50"/>
      <c r="D165" s="24"/>
      <c r="E165" s="37"/>
      <c r="F165" s="37"/>
      <c r="G165" s="25"/>
      <c r="H165" s="1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9.25" customHeight="1">
      <c r="A166" s="49"/>
      <c r="B166" s="50"/>
      <c r="C166" s="50"/>
      <c r="D166" s="24"/>
      <c r="E166" s="37"/>
      <c r="F166" s="37"/>
      <c r="G166" s="25"/>
      <c r="H166" s="1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9.25" customHeight="1">
      <c r="A167" s="49"/>
      <c r="B167" s="50"/>
      <c r="C167" s="50"/>
      <c r="D167" s="24"/>
      <c r="E167" s="37"/>
      <c r="F167" s="37"/>
      <c r="G167" s="25"/>
      <c r="H167" s="1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9.25" customHeight="1">
      <c r="A168" s="49"/>
      <c r="B168" s="50"/>
      <c r="C168" s="50"/>
      <c r="D168" s="24"/>
      <c r="E168" s="37"/>
      <c r="F168" s="37"/>
      <c r="G168" s="25"/>
      <c r="H168" s="1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9.25" customHeight="1">
      <c r="A169" s="49"/>
      <c r="B169" s="50"/>
      <c r="C169" s="50"/>
      <c r="D169" s="24"/>
      <c r="E169" s="37"/>
      <c r="F169" s="37"/>
      <c r="G169" s="25"/>
      <c r="H169" s="1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9.25" customHeight="1">
      <c r="A170" s="49"/>
      <c r="B170" s="50"/>
      <c r="C170" s="50"/>
      <c r="D170" s="24"/>
      <c r="E170" s="37"/>
      <c r="F170" s="37"/>
      <c r="G170" s="25"/>
      <c r="H170" s="1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9.25" customHeight="1">
      <c r="A171" s="49"/>
      <c r="B171" s="50"/>
      <c r="C171" s="50"/>
      <c r="D171" s="24"/>
      <c r="E171" s="37"/>
      <c r="F171" s="37"/>
      <c r="G171" s="25"/>
      <c r="H171" s="1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9.25" customHeight="1">
      <c r="A172" s="49"/>
      <c r="B172" s="50"/>
      <c r="C172" s="50"/>
      <c r="D172" s="24"/>
      <c r="E172" s="37"/>
      <c r="F172" s="37"/>
      <c r="G172" s="25"/>
      <c r="H172" s="1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9.25" customHeight="1">
      <c r="A173" s="49"/>
      <c r="B173" s="50"/>
      <c r="C173" s="50"/>
      <c r="D173" s="24"/>
      <c r="E173" s="37"/>
      <c r="F173" s="37"/>
      <c r="G173" s="25"/>
      <c r="H173" s="1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9.25" customHeight="1">
      <c r="A174" s="49"/>
      <c r="B174" s="50"/>
      <c r="C174" s="50"/>
      <c r="D174" s="24"/>
      <c r="E174" s="37"/>
      <c r="F174" s="37"/>
      <c r="G174" s="25"/>
      <c r="H174" s="1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9.25" customHeight="1">
      <c r="A175" s="49"/>
      <c r="B175" s="50"/>
      <c r="C175" s="50"/>
      <c r="D175" s="24"/>
      <c r="E175" s="37"/>
      <c r="F175" s="37"/>
      <c r="G175" s="25"/>
      <c r="H175" s="1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9.25" customHeight="1">
      <c r="A176" s="49"/>
      <c r="B176" s="50"/>
      <c r="C176" s="50"/>
      <c r="D176" s="24"/>
      <c r="E176" s="37"/>
      <c r="F176" s="37"/>
      <c r="G176" s="25"/>
      <c r="H176" s="1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9.25" customHeight="1">
      <c r="A177" s="49"/>
      <c r="B177" s="50"/>
      <c r="C177" s="50"/>
      <c r="D177" s="24"/>
      <c r="E177" s="37"/>
      <c r="F177" s="37"/>
      <c r="G177" s="25"/>
      <c r="H177" s="1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9.25" customHeight="1">
      <c r="A178" s="49"/>
      <c r="B178" s="50"/>
      <c r="C178" s="50"/>
      <c r="D178" s="24"/>
      <c r="E178" s="37"/>
      <c r="F178" s="37"/>
      <c r="G178" s="25"/>
      <c r="H178" s="1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9.25" customHeight="1">
      <c r="A179" s="49"/>
      <c r="B179" s="50"/>
      <c r="C179" s="50"/>
      <c r="D179" s="24"/>
      <c r="E179" s="37"/>
      <c r="F179" s="37"/>
      <c r="G179" s="25"/>
      <c r="H179" s="1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9.25" customHeight="1">
      <c r="A180" s="49"/>
      <c r="B180" s="50"/>
      <c r="C180" s="50"/>
      <c r="D180" s="24"/>
      <c r="E180" s="37"/>
      <c r="F180" s="37"/>
      <c r="G180" s="25"/>
      <c r="H180" s="1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9.25" customHeight="1">
      <c r="A181" s="49"/>
      <c r="B181" s="50"/>
      <c r="C181" s="50"/>
      <c r="D181" s="24"/>
      <c r="E181" s="37"/>
      <c r="F181" s="37"/>
      <c r="G181" s="25"/>
      <c r="H181" s="1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9.25" customHeight="1">
      <c r="A182" s="49"/>
      <c r="B182" s="50"/>
      <c r="C182" s="50"/>
      <c r="D182" s="24"/>
      <c r="E182" s="37"/>
      <c r="F182" s="37"/>
      <c r="G182" s="25"/>
      <c r="H182" s="1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9.25" customHeight="1">
      <c r="A183" s="49"/>
      <c r="B183" s="50"/>
      <c r="C183" s="50"/>
      <c r="D183" s="24"/>
      <c r="E183" s="37"/>
      <c r="F183" s="37"/>
      <c r="G183" s="25"/>
      <c r="H183" s="1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9.25" customHeight="1">
      <c r="A184" s="49"/>
      <c r="B184" s="50"/>
      <c r="C184" s="50"/>
      <c r="D184" s="24"/>
      <c r="E184" s="37"/>
      <c r="F184" s="37"/>
      <c r="G184" s="25"/>
      <c r="H184" s="1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9.25" customHeight="1">
      <c r="A185" s="49"/>
      <c r="B185" s="50"/>
      <c r="C185" s="50"/>
      <c r="D185" s="24"/>
      <c r="E185" s="37"/>
      <c r="F185" s="37"/>
      <c r="G185" s="25"/>
      <c r="H185" s="1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9.25" customHeight="1">
      <c r="A186" s="49"/>
      <c r="B186" s="50"/>
      <c r="C186" s="50"/>
      <c r="D186" s="24"/>
      <c r="E186" s="37"/>
      <c r="F186" s="37"/>
      <c r="G186" s="25"/>
      <c r="H186" s="1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9.25" customHeight="1">
      <c r="A187" s="49"/>
      <c r="B187" s="50"/>
      <c r="C187" s="50"/>
      <c r="D187" s="24"/>
      <c r="E187" s="37"/>
      <c r="F187" s="37"/>
      <c r="G187" s="25"/>
      <c r="H187" s="1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9.25" customHeight="1">
      <c r="A188" s="49"/>
      <c r="B188" s="50"/>
      <c r="C188" s="50"/>
      <c r="D188" s="24"/>
      <c r="E188" s="37"/>
      <c r="F188" s="37"/>
      <c r="G188" s="25"/>
      <c r="H188" s="1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9.25" customHeight="1">
      <c r="A189" s="49"/>
      <c r="B189" s="50"/>
      <c r="C189" s="50"/>
      <c r="D189" s="24"/>
      <c r="E189" s="37"/>
      <c r="F189" s="37"/>
      <c r="G189" s="25"/>
      <c r="H189" s="1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9.25" customHeight="1">
      <c r="A190" s="49"/>
      <c r="B190" s="50"/>
      <c r="C190" s="50"/>
      <c r="D190" s="24"/>
      <c r="E190" s="37"/>
      <c r="F190" s="37"/>
      <c r="G190" s="25"/>
      <c r="H190" s="1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9.25" customHeight="1">
      <c r="A191" s="49"/>
      <c r="B191" s="50"/>
      <c r="C191" s="50"/>
      <c r="D191" s="24"/>
      <c r="E191" s="37"/>
      <c r="F191" s="37"/>
      <c r="G191" s="25"/>
      <c r="H191" s="1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9.25" customHeight="1">
      <c r="A192" s="49"/>
      <c r="B192" s="50"/>
      <c r="C192" s="50"/>
      <c r="D192" s="24"/>
      <c r="E192" s="37"/>
      <c r="F192" s="37"/>
      <c r="G192" s="25"/>
      <c r="H192" s="1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9.25" customHeight="1">
      <c r="A193" s="49"/>
      <c r="B193" s="50"/>
      <c r="C193" s="50"/>
      <c r="D193" s="24"/>
      <c r="E193" s="37"/>
      <c r="F193" s="37"/>
      <c r="G193" s="25"/>
      <c r="H193" s="1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9.25" customHeight="1">
      <c r="A194" s="49"/>
      <c r="B194" s="50"/>
      <c r="C194" s="50"/>
      <c r="D194" s="24"/>
      <c r="E194" s="37"/>
      <c r="F194" s="37"/>
      <c r="G194" s="25"/>
      <c r="H194" s="1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9.25" customHeight="1">
      <c r="A195" s="49"/>
      <c r="B195" s="50"/>
      <c r="C195" s="50"/>
      <c r="D195" s="24"/>
      <c r="E195" s="37"/>
      <c r="F195" s="37"/>
      <c r="G195" s="25"/>
      <c r="H195" s="1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9.25" customHeight="1">
      <c r="A196" s="49"/>
      <c r="B196" s="50"/>
      <c r="C196" s="50"/>
      <c r="D196" s="24"/>
      <c r="E196" s="37"/>
      <c r="F196" s="37"/>
      <c r="G196" s="25"/>
      <c r="H196" s="1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9.25" customHeight="1">
      <c r="A197" s="49"/>
      <c r="B197" s="50"/>
      <c r="C197" s="50"/>
      <c r="D197" s="24"/>
      <c r="E197" s="37"/>
      <c r="F197" s="37"/>
      <c r="G197" s="25"/>
      <c r="H197" s="1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9.25" customHeight="1">
      <c r="A198" s="49"/>
      <c r="B198" s="50"/>
      <c r="C198" s="50"/>
      <c r="D198" s="24"/>
      <c r="E198" s="37"/>
      <c r="F198" s="37"/>
      <c r="G198" s="25"/>
      <c r="H198" s="1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9.25" customHeight="1">
      <c r="A199" s="49"/>
      <c r="B199" s="50"/>
      <c r="C199" s="50"/>
      <c r="D199" s="24"/>
      <c r="E199" s="37"/>
      <c r="F199" s="37"/>
      <c r="G199" s="25"/>
      <c r="H199" s="1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9.25" customHeight="1">
      <c r="A200" s="49"/>
      <c r="B200" s="50"/>
      <c r="C200" s="50"/>
      <c r="D200" s="24"/>
      <c r="E200" s="37"/>
      <c r="F200" s="37"/>
      <c r="G200" s="25"/>
      <c r="H200" s="1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9.25" customHeight="1">
      <c r="A201" s="49"/>
      <c r="B201" s="50"/>
      <c r="C201" s="50"/>
      <c r="D201" s="24"/>
      <c r="E201" s="37"/>
      <c r="F201" s="37"/>
      <c r="G201" s="25"/>
      <c r="H201" s="1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9.25" customHeight="1">
      <c r="A202" s="49"/>
      <c r="B202" s="50"/>
      <c r="C202" s="50"/>
      <c r="D202" s="24"/>
      <c r="E202" s="37"/>
      <c r="F202" s="37"/>
      <c r="G202" s="25"/>
      <c r="H202" s="1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9.25" customHeight="1">
      <c r="A203" s="49"/>
      <c r="B203" s="50"/>
      <c r="C203" s="50"/>
      <c r="D203" s="24"/>
      <c r="E203" s="37"/>
      <c r="F203" s="37"/>
      <c r="G203" s="25"/>
      <c r="H203" s="1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9.25" customHeight="1">
      <c r="A204" s="49"/>
      <c r="B204" s="50"/>
      <c r="C204" s="50"/>
      <c r="D204" s="24"/>
      <c r="E204" s="37"/>
      <c r="F204" s="37"/>
      <c r="G204" s="25"/>
      <c r="H204" s="1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9.25" customHeight="1">
      <c r="A205" s="49"/>
      <c r="B205" s="50"/>
      <c r="C205" s="50"/>
      <c r="D205" s="24"/>
      <c r="E205" s="37"/>
      <c r="F205" s="37"/>
      <c r="G205" s="25"/>
      <c r="H205" s="1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9.25" customHeight="1">
      <c r="A206" s="49"/>
      <c r="B206" s="50"/>
      <c r="C206" s="50"/>
      <c r="D206" s="24"/>
      <c r="E206" s="37"/>
      <c r="F206" s="37"/>
      <c r="G206" s="25"/>
      <c r="H206" s="1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9.25" customHeight="1">
      <c r="A207" s="49"/>
      <c r="B207" s="50"/>
      <c r="C207" s="50"/>
      <c r="D207" s="24"/>
      <c r="E207" s="37"/>
      <c r="F207" s="37"/>
      <c r="G207" s="25"/>
      <c r="H207" s="1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9.25" customHeight="1">
      <c r="A208" s="49"/>
      <c r="B208" s="50"/>
      <c r="C208" s="50"/>
      <c r="D208" s="24"/>
      <c r="E208" s="37"/>
      <c r="F208" s="37"/>
      <c r="G208" s="25"/>
      <c r="H208" s="1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9.25" customHeight="1">
      <c r="A209" s="49"/>
      <c r="B209" s="50"/>
      <c r="C209" s="50"/>
      <c r="D209" s="24"/>
      <c r="E209" s="37"/>
      <c r="F209" s="37"/>
      <c r="G209" s="25"/>
      <c r="H209" s="1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9.25" customHeight="1">
      <c r="A210" s="49"/>
      <c r="B210" s="50"/>
      <c r="C210" s="50"/>
      <c r="D210" s="24"/>
      <c r="E210" s="37"/>
      <c r="F210" s="37"/>
      <c r="G210" s="25"/>
      <c r="H210" s="1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9.25" customHeight="1">
      <c r="A211" s="49"/>
      <c r="B211" s="50"/>
      <c r="C211" s="50"/>
      <c r="D211" s="24"/>
      <c r="E211" s="37"/>
      <c r="F211" s="37"/>
      <c r="G211" s="25"/>
      <c r="H211" s="1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9.25" customHeight="1">
      <c r="A212" s="49"/>
      <c r="B212" s="50"/>
      <c r="C212" s="50"/>
      <c r="D212" s="24"/>
      <c r="E212" s="37"/>
      <c r="F212" s="37"/>
      <c r="G212" s="25"/>
      <c r="H212" s="1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9.25" customHeight="1">
      <c r="A213" s="49"/>
      <c r="B213" s="50"/>
      <c r="C213" s="50"/>
      <c r="D213" s="24"/>
      <c r="E213" s="37"/>
      <c r="F213" s="37"/>
      <c r="G213" s="25"/>
      <c r="H213" s="1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9.25" customHeight="1">
      <c r="A214" s="49"/>
      <c r="B214" s="50"/>
      <c r="C214" s="50"/>
      <c r="D214" s="24"/>
      <c r="E214" s="37"/>
      <c r="F214" s="37"/>
      <c r="G214" s="25"/>
      <c r="H214" s="1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9.25" customHeight="1">
      <c r="A215" s="49"/>
      <c r="B215" s="50"/>
      <c r="C215" s="50"/>
      <c r="D215" s="24"/>
      <c r="E215" s="37"/>
      <c r="F215" s="37"/>
      <c r="G215" s="25"/>
      <c r="H215" s="1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9.25" customHeight="1">
      <c r="A216" s="49"/>
      <c r="B216" s="50"/>
      <c r="C216" s="50"/>
      <c r="D216" s="24"/>
      <c r="E216" s="37"/>
      <c r="F216" s="37"/>
      <c r="G216" s="25"/>
      <c r="H216" s="1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9.25" customHeight="1">
      <c r="A217" s="49"/>
      <c r="B217" s="50"/>
      <c r="C217" s="50"/>
      <c r="D217" s="24"/>
      <c r="E217" s="37"/>
      <c r="F217" s="37"/>
      <c r="G217" s="25"/>
      <c r="H217" s="1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9.25" customHeight="1">
      <c r="A218" s="49"/>
      <c r="B218" s="50"/>
      <c r="C218" s="50"/>
      <c r="D218" s="24"/>
      <c r="E218" s="37"/>
      <c r="F218" s="37"/>
      <c r="G218" s="25"/>
      <c r="H218" s="1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9.25" customHeight="1">
      <c r="A219" s="49"/>
      <c r="B219" s="50"/>
      <c r="C219" s="50"/>
      <c r="D219" s="24"/>
      <c r="E219" s="37"/>
      <c r="F219" s="37"/>
      <c r="G219" s="25"/>
      <c r="H219" s="1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9.25" customHeight="1">
      <c r="A220" s="49"/>
      <c r="B220" s="50"/>
      <c r="C220" s="50"/>
      <c r="D220" s="24"/>
      <c r="E220" s="37"/>
      <c r="F220" s="37"/>
      <c r="G220" s="25"/>
      <c r="H220" s="1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9.25" customHeight="1">
      <c r="A221" s="49"/>
      <c r="B221" s="50"/>
      <c r="C221" s="50"/>
      <c r="D221" s="24"/>
      <c r="E221" s="37"/>
      <c r="F221" s="37"/>
      <c r="G221" s="25"/>
      <c r="H221" s="1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9.25" customHeight="1">
      <c r="A222" s="49"/>
      <c r="B222" s="50"/>
      <c r="C222" s="50"/>
      <c r="D222" s="24"/>
      <c r="E222" s="37"/>
      <c r="F222" s="37"/>
      <c r="G222" s="25"/>
      <c r="H222" s="1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9.25" customHeight="1">
      <c r="A223" s="49"/>
      <c r="B223" s="50"/>
      <c r="C223" s="50"/>
      <c r="D223" s="24"/>
      <c r="E223" s="37"/>
      <c r="F223" s="37"/>
      <c r="G223" s="25"/>
      <c r="H223" s="1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9.25" customHeight="1">
      <c r="A224" s="49"/>
      <c r="B224" s="50"/>
      <c r="C224" s="50"/>
      <c r="D224" s="24"/>
      <c r="E224" s="37"/>
      <c r="F224" s="37"/>
      <c r="G224" s="25"/>
      <c r="H224" s="1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9.25" customHeight="1">
      <c r="A225" s="49"/>
      <c r="B225" s="50"/>
      <c r="C225" s="50"/>
      <c r="D225" s="24"/>
      <c r="E225" s="37"/>
      <c r="F225" s="37"/>
      <c r="G225" s="25"/>
      <c r="H225" s="1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9.25" customHeight="1">
      <c r="A226" s="49"/>
      <c r="B226" s="50"/>
      <c r="C226" s="50"/>
      <c r="D226" s="24"/>
      <c r="E226" s="37"/>
      <c r="F226" s="37"/>
      <c r="G226" s="25"/>
      <c r="H226" s="1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9.25" customHeight="1">
      <c r="A227" s="49"/>
      <c r="B227" s="50"/>
      <c r="C227" s="50"/>
      <c r="D227" s="24"/>
      <c r="E227" s="37"/>
      <c r="F227" s="37"/>
      <c r="G227" s="25"/>
      <c r="H227" s="1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9.25" customHeight="1">
      <c r="A228" s="49"/>
      <c r="B228" s="50"/>
      <c r="C228" s="50"/>
      <c r="D228" s="24"/>
      <c r="E228" s="37"/>
      <c r="F228" s="37"/>
      <c r="G228" s="25"/>
      <c r="H228" s="1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9.25" customHeight="1">
      <c r="A229" s="49"/>
      <c r="B229" s="50"/>
      <c r="C229" s="50"/>
      <c r="D229" s="24"/>
      <c r="E229" s="37"/>
      <c r="F229" s="37"/>
      <c r="G229" s="25"/>
      <c r="H229" s="1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9.25" customHeight="1">
      <c r="A230" s="49"/>
      <c r="B230" s="50"/>
      <c r="C230" s="50"/>
      <c r="D230" s="24"/>
      <c r="E230" s="37"/>
      <c r="F230" s="37"/>
      <c r="G230" s="25"/>
      <c r="H230" s="1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9.25" customHeight="1">
      <c r="A231" s="49"/>
      <c r="B231" s="50"/>
      <c r="C231" s="50"/>
      <c r="D231" s="24"/>
      <c r="E231" s="37"/>
      <c r="F231" s="37"/>
      <c r="G231" s="25"/>
      <c r="H231" s="1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9.25" customHeight="1">
      <c r="A232" s="49"/>
      <c r="B232" s="50"/>
      <c r="C232" s="50"/>
      <c r="D232" s="24"/>
      <c r="E232" s="37"/>
      <c r="F232" s="37"/>
      <c r="G232" s="25"/>
      <c r="H232" s="1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9.25" customHeight="1">
      <c r="A233" s="49"/>
      <c r="B233" s="50"/>
      <c r="C233" s="50"/>
      <c r="D233" s="24"/>
      <c r="E233" s="37"/>
      <c r="F233" s="37"/>
      <c r="G233" s="25"/>
      <c r="H233" s="1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9.25" customHeight="1">
      <c r="A234" s="49"/>
      <c r="B234" s="50"/>
      <c r="C234" s="50"/>
      <c r="D234" s="24"/>
      <c r="E234" s="37"/>
      <c r="F234" s="37"/>
      <c r="G234" s="25"/>
      <c r="H234" s="1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9.25" customHeight="1">
      <c r="A235" s="49"/>
      <c r="B235" s="50"/>
      <c r="C235" s="50"/>
      <c r="D235" s="24"/>
      <c r="E235" s="37"/>
      <c r="F235" s="37"/>
      <c r="G235" s="25"/>
      <c r="H235" s="1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9.25" customHeight="1">
      <c r="A236" s="49"/>
      <c r="B236" s="50"/>
      <c r="C236" s="50"/>
      <c r="D236" s="24"/>
      <c r="E236" s="37"/>
      <c r="F236" s="37"/>
      <c r="G236" s="25"/>
      <c r="H236" s="1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9.25" customHeight="1">
      <c r="A237" s="49"/>
      <c r="B237" s="50"/>
      <c r="C237" s="50"/>
      <c r="D237" s="24"/>
      <c r="E237" s="37"/>
      <c r="F237" s="37"/>
      <c r="G237" s="25"/>
      <c r="H237" s="1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9.25" customHeight="1">
      <c r="A238" s="49"/>
      <c r="B238" s="50"/>
      <c r="C238" s="50"/>
      <c r="D238" s="24"/>
      <c r="E238" s="37"/>
      <c r="F238" s="37"/>
      <c r="G238" s="25"/>
      <c r="H238" s="1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9.25" customHeight="1">
      <c r="A239" s="49"/>
      <c r="B239" s="50"/>
      <c r="C239" s="50"/>
      <c r="D239" s="24"/>
      <c r="E239" s="37"/>
      <c r="F239" s="37"/>
      <c r="G239" s="25"/>
      <c r="H239" s="1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9.25" customHeight="1">
      <c r="A240" s="49"/>
      <c r="B240" s="50"/>
      <c r="C240" s="50"/>
      <c r="D240" s="24"/>
      <c r="E240" s="37"/>
      <c r="F240" s="37"/>
      <c r="G240" s="25"/>
      <c r="H240" s="1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9.25" customHeight="1">
      <c r="A241" s="49"/>
      <c r="B241" s="50"/>
      <c r="C241" s="50"/>
      <c r="D241" s="24"/>
      <c r="E241" s="37"/>
      <c r="F241" s="37"/>
      <c r="G241" s="25"/>
      <c r="H241" s="1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9.25" customHeight="1">
      <c r="A242" s="49"/>
      <c r="B242" s="50"/>
      <c r="C242" s="50"/>
      <c r="D242" s="24"/>
      <c r="E242" s="37"/>
      <c r="F242" s="37"/>
      <c r="G242" s="25"/>
      <c r="H242" s="1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9.25" customHeight="1">
      <c r="A243" s="49"/>
      <c r="B243" s="50"/>
      <c r="C243" s="50"/>
      <c r="D243" s="24"/>
      <c r="E243" s="37"/>
      <c r="F243" s="37"/>
      <c r="G243" s="25"/>
      <c r="H243" s="1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9.25" customHeight="1">
      <c r="A244" s="49"/>
      <c r="B244" s="50"/>
      <c r="C244" s="50"/>
      <c r="D244" s="24"/>
      <c r="E244" s="37"/>
      <c r="F244" s="37"/>
      <c r="G244" s="25"/>
      <c r="H244" s="1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9.25" customHeight="1">
      <c r="A245" s="49"/>
      <c r="B245" s="50"/>
      <c r="C245" s="50"/>
      <c r="D245" s="24"/>
      <c r="E245" s="37"/>
      <c r="F245" s="37"/>
      <c r="G245" s="25"/>
      <c r="H245" s="1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9.25" customHeight="1">
      <c r="A246" s="49"/>
      <c r="B246" s="50"/>
      <c r="C246" s="50"/>
      <c r="D246" s="24"/>
      <c r="E246" s="37"/>
      <c r="F246" s="37"/>
      <c r="G246" s="25"/>
      <c r="H246" s="1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9.25" customHeight="1">
      <c r="A247" s="49"/>
      <c r="B247" s="50"/>
      <c r="C247" s="50"/>
      <c r="D247" s="24"/>
      <c r="E247" s="37"/>
      <c r="F247" s="37"/>
      <c r="G247" s="25"/>
      <c r="H247" s="1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9.25" customHeight="1">
      <c r="A248" s="49"/>
      <c r="B248" s="50"/>
      <c r="C248" s="50"/>
      <c r="D248" s="24"/>
      <c r="E248" s="37"/>
      <c r="F248" s="37"/>
      <c r="G248" s="25"/>
      <c r="H248" s="1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9.25" customHeight="1">
      <c r="A249" s="49"/>
      <c r="B249" s="50"/>
      <c r="C249" s="50"/>
      <c r="D249" s="24"/>
      <c r="E249" s="37"/>
      <c r="F249" s="37"/>
      <c r="G249" s="25"/>
      <c r="H249" s="1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9.25" customHeight="1">
      <c r="A250" s="49"/>
      <c r="B250" s="50"/>
      <c r="C250" s="50"/>
      <c r="D250" s="24"/>
      <c r="E250" s="37"/>
      <c r="F250" s="37"/>
      <c r="G250" s="25"/>
      <c r="H250" s="1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9.25" customHeight="1">
      <c r="A251" s="49"/>
      <c r="B251" s="50"/>
      <c r="C251" s="50"/>
      <c r="D251" s="24"/>
      <c r="E251" s="37"/>
      <c r="F251" s="37"/>
      <c r="G251" s="25"/>
      <c r="H251" s="1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9.25" customHeight="1">
      <c r="A252" s="49"/>
      <c r="B252" s="50"/>
      <c r="C252" s="50"/>
      <c r="D252" s="24"/>
      <c r="E252" s="37"/>
      <c r="F252" s="37"/>
      <c r="G252" s="25"/>
      <c r="H252" s="1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9.25" customHeight="1">
      <c r="A253" s="49"/>
      <c r="B253" s="50"/>
      <c r="C253" s="50"/>
      <c r="D253" s="24"/>
      <c r="E253" s="37"/>
      <c r="F253" s="37"/>
      <c r="G253" s="25"/>
      <c r="H253" s="1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9.25" customHeight="1">
      <c r="A254" s="49"/>
      <c r="B254" s="50"/>
      <c r="C254" s="50"/>
      <c r="D254" s="24"/>
      <c r="E254" s="37"/>
      <c r="F254" s="37"/>
      <c r="G254" s="25"/>
      <c r="H254" s="1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9.25" customHeight="1">
      <c r="A255" s="49"/>
      <c r="B255" s="50"/>
      <c r="C255" s="50"/>
      <c r="D255" s="24"/>
      <c r="E255" s="37"/>
      <c r="F255" s="37"/>
      <c r="G255" s="25"/>
      <c r="H255" s="1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9.25" customHeight="1">
      <c r="A256" s="49"/>
      <c r="B256" s="50"/>
      <c r="C256" s="50"/>
      <c r="D256" s="24"/>
      <c r="E256" s="37"/>
      <c r="F256" s="37"/>
      <c r="G256" s="25"/>
      <c r="H256" s="1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9.25" customHeight="1">
      <c r="A257" s="49"/>
      <c r="B257" s="50"/>
      <c r="C257" s="50"/>
      <c r="D257" s="24"/>
      <c r="E257" s="37"/>
      <c r="F257" s="37"/>
      <c r="G257" s="25"/>
      <c r="H257" s="1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9.25" customHeight="1">
      <c r="A258" s="49"/>
      <c r="B258" s="50"/>
      <c r="C258" s="50"/>
      <c r="D258" s="24"/>
      <c r="E258" s="37"/>
      <c r="F258" s="37"/>
      <c r="G258" s="25"/>
      <c r="H258" s="1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9.25" customHeight="1">
      <c r="A259" s="49"/>
      <c r="B259" s="50"/>
      <c r="C259" s="50"/>
      <c r="D259" s="24"/>
      <c r="E259" s="37"/>
      <c r="F259" s="37"/>
      <c r="G259" s="25"/>
      <c r="H259" s="1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9.25" customHeight="1">
      <c r="A260" s="49"/>
      <c r="B260" s="50"/>
      <c r="C260" s="50"/>
      <c r="D260" s="24"/>
      <c r="E260" s="37"/>
      <c r="F260" s="37"/>
      <c r="G260" s="25"/>
      <c r="H260" s="1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9.25" customHeight="1">
      <c r="A261" s="49"/>
      <c r="B261" s="50"/>
      <c r="C261" s="50"/>
      <c r="D261" s="24"/>
      <c r="E261" s="37"/>
      <c r="F261" s="37"/>
      <c r="G261" s="25"/>
      <c r="H261" s="1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9.25" customHeight="1">
      <c r="A262" s="49"/>
      <c r="B262" s="50"/>
      <c r="C262" s="50"/>
      <c r="D262" s="24"/>
      <c r="E262" s="37"/>
      <c r="F262" s="37"/>
      <c r="G262" s="25"/>
      <c r="H262" s="1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9.25" customHeight="1">
      <c r="A263" s="49"/>
      <c r="B263" s="50"/>
      <c r="C263" s="50"/>
      <c r="D263" s="24"/>
      <c r="E263" s="37"/>
      <c r="F263" s="37"/>
      <c r="G263" s="25"/>
      <c r="H263" s="1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9.25" customHeight="1">
      <c r="A264" s="49"/>
      <c r="B264" s="50"/>
      <c r="C264" s="50"/>
      <c r="D264" s="24"/>
      <c r="E264" s="37"/>
      <c r="F264" s="37"/>
      <c r="G264" s="25"/>
      <c r="H264" s="1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9.25" customHeight="1">
      <c r="A265" s="49"/>
      <c r="B265" s="50"/>
      <c r="C265" s="50"/>
      <c r="D265" s="24"/>
      <c r="E265" s="37"/>
      <c r="F265" s="37"/>
      <c r="G265" s="25"/>
      <c r="H265" s="1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9.25" customHeight="1">
      <c r="A266" s="49"/>
      <c r="B266" s="50"/>
      <c r="C266" s="50"/>
      <c r="D266" s="24"/>
      <c r="E266" s="37"/>
      <c r="F266" s="37"/>
      <c r="G266" s="25"/>
      <c r="H266" s="1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24"/>
      <c r="B267" s="50"/>
      <c r="C267" s="50"/>
      <c r="D267" s="50"/>
      <c r="E267" s="5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24"/>
      <c r="B268" s="50"/>
      <c r="C268" s="50"/>
      <c r="D268" s="50"/>
      <c r="E268" s="5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24"/>
      <c r="B269" s="50"/>
      <c r="C269" s="50"/>
      <c r="D269" s="50"/>
      <c r="E269" s="5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24"/>
      <c r="B270" s="50"/>
      <c r="C270" s="50"/>
      <c r="D270" s="50"/>
      <c r="E270" s="5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24"/>
      <c r="B271" s="50"/>
      <c r="C271" s="50"/>
      <c r="D271" s="50"/>
      <c r="E271" s="5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24"/>
      <c r="B272" s="50"/>
      <c r="C272" s="50"/>
      <c r="D272" s="50"/>
      <c r="E272" s="5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24"/>
      <c r="B273" s="50"/>
      <c r="C273" s="50"/>
      <c r="D273" s="50"/>
      <c r="E273" s="5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24"/>
      <c r="B274" s="50"/>
      <c r="C274" s="50"/>
      <c r="D274" s="50"/>
      <c r="E274" s="5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24"/>
      <c r="B275" s="50"/>
      <c r="C275" s="50"/>
      <c r="D275" s="50"/>
      <c r="E275" s="5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24"/>
      <c r="B276" s="50"/>
      <c r="C276" s="50"/>
      <c r="D276" s="50"/>
      <c r="E276" s="5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24"/>
      <c r="B277" s="50"/>
      <c r="C277" s="50"/>
      <c r="D277" s="50"/>
      <c r="E277" s="5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24"/>
      <c r="B278" s="50"/>
      <c r="C278" s="50"/>
      <c r="D278" s="50"/>
      <c r="E278" s="5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24"/>
      <c r="B279" s="50"/>
      <c r="C279" s="50"/>
      <c r="D279" s="50"/>
      <c r="E279" s="5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24"/>
      <c r="B280" s="50"/>
      <c r="C280" s="50"/>
      <c r="D280" s="50"/>
      <c r="E280" s="5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24"/>
      <c r="B281" s="50"/>
      <c r="C281" s="50"/>
      <c r="D281" s="50"/>
      <c r="E281" s="5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24"/>
      <c r="B282" s="50"/>
      <c r="C282" s="50"/>
      <c r="D282" s="50"/>
      <c r="E282" s="5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24"/>
      <c r="B283" s="50"/>
      <c r="C283" s="50"/>
      <c r="D283" s="50"/>
      <c r="E283" s="5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24"/>
      <c r="B284" s="50"/>
      <c r="C284" s="50"/>
      <c r="D284" s="50"/>
      <c r="E284" s="5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24"/>
      <c r="B285" s="50"/>
      <c r="C285" s="50"/>
      <c r="D285" s="50"/>
      <c r="E285" s="5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24"/>
      <c r="B286" s="50"/>
      <c r="C286" s="50"/>
      <c r="D286" s="50"/>
      <c r="E286" s="5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24"/>
      <c r="B287" s="50"/>
      <c r="C287" s="50"/>
      <c r="D287" s="50"/>
      <c r="E287" s="5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24"/>
      <c r="B288" s="50"/>
      <c r="C288" s="50"/>
      <c r="D288" s="50"/>
      <c r="E288" s="5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24"/>
      <c r="B289" s="50"/>
      <c r="C289" s="50"/>
      <c r="D289" s="50"/>
      <c r="E289" s="5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24"/>
      <c r="B290" s="50"/>
      <c r="C290" s="50"/>
      <c r="D290" s="50"/>
      <c r="E290" s="5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24"/>
      <c r="B291" s="50"/>
      <c r="C291" s="50"/>
      <c r="D291" s="50"/>
      <c r="E291" s="5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24"/>
      <c r="B292" s="50"/>
      <c r="C292" s="50"/>
      <c r="D292" s="50"/>
      <c r="E292" s="5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24"/>
      <c r="B293" s="50"/>
      <c r="C293" s="50"/>
      <c r="D293" s="50"/>
      <c r="E293" s="5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24"/>
      <c r="B294" s="50"/>
      <c r="C294" s="50"/>
      <c r="D294" s="50"/>
      <c r="E294" s="5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24"/>
      <c r="B295" s="50"/>
      <c r="C295" s="50"/>
      <c r="D295" s="50"/>
      <c r="E295" s="5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24"/>
      <c r="B296" s="50"/>
      <c r="C296" s="50"/>
      <c r="D296" s="50"/>
      <c r="E296" s="5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24"/>
      <c r="B297" s="50"/>
      <c r="C297" s="50"/>
      <c r="D297" s="50"/>
      <c r="E297" s="5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24"/>
      <c r="B298" s="50"/>
      <c r="C298" s="50"/>
      <c r="D298" s="50"/>
      <c r="E298" s="5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24"/>
      <c r="B299" s="50"/>
      <c r="C299" s="50"/>
      <c r="D299" s="50"/>
      <c r="E299" s="5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24"/>
      <c r="B300" s="50"/>
      <c r="C300" s="50"/>
      <c r="D300" s="50"/>
      <c r="E300" s="5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24"/>
      <c r="B301" s="50"/>
      <c r="C301" s="50"/>
      <c r="D301" s="50"/>
      <c r="E301" s="5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24"/>
      <c r="B302" s="50"/>
      <c r="C302" s="50"/>
      <c r="D302" s="50"/>
      <c r="E302" s="5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24"/>
      <c r="B303" s="50"/>
      <c r="C303" s="50"/>
      <c r="D303" s="50"/>
      <c r="E303" s="5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24"/>
      <c r="B304" s="50"/>
      <c r="C304" s="50"/>
      <c r="D304" s="50"/>
      <c r="E304" s="5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24"/>
      <c r="B305" s="50"/>
      <c r="C305" s="50"/>
      <c r="D305" s="50"/>
      <c r="E305" s="5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24"/>
      <c r="B306" s="50"/>
      <c r="C306" s="50"/>
      <c r="D306" s="50"/>
      <c r="E306" s="5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24"/>
      <c r="B307" s="50"/>
      <c r="C307" s="50"/>
      <c r="D307" s="50"/>
      <c r="E307" s="5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24"/>
      <c r="B308" s="50"/>
      <c r="C308" s="50"/>
      <c r="D308" s="50"/>
      <c r="E308" s="5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24"/>
      <c r="B309" s="50"/>
      <c r="C309" s="50"/>
      <c r="D309" s="50"/>
      <c r="E309" s="5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24"/>
      <c r="B310" s="50"/>
      <c r="C310" s="50"/>
      <c r="D310" s="50"/>
      <c r="E310" s="5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24"/>
      <c r="B311" s="50"/>
      <c r="C311" s="50"/>
      <c r="D311" s="50"/>
      <c r="E311" s="5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24"/>
      <c r="B312" s="50"/>
      <c r="C312" s="50"/>
      <c r="D312" s="50"/>
      <c r="E312" s="5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24"/>
      <c r="B313" s="50"/>
      <c r="C313" s="50"/>
      <c r="D313" s="50"/>
      <c r="E313" s="5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24"/>
      <c r="B314" s="50"/>
      <c r="C314" s="50"/>
      <c r="D314" s="50"/>
      <c r="E314" s="5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24"/>
      <c r="B315" s="50"/>
      <c r="C315" s="50"/>
      <c r="D315" s="50"/>
      <c r="E315" s="5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24"/>
      <c r="B316" s="50"/>
      <c r="C316" s="50"/>
      <c r="D316" s="50"/>
      <c r="E316" s="5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24"/>
      <c r="B317" s="50"/>
      <c r="C317" s="50"/>
      <c r="D317" s="50"/>
      <c r="E317" s="5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24"/>
      <c r="B318" s="50"/>
      <c r="C318" s="50"/>
      <c r="D318" s="50"/>
      <c r="E318" s="5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24"/>
      <c r="B319" s="50"/>
      <c r="C319" s="50"/>
      <c r="D319" s="50"/>
      <c r="E319" s="5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24"/>
      <c r="B320" s="50"/>
      <c r="C320" s="50"/>
      <c r="D320" s="50"/>
      <c r="E320" s="5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24"/>
      <c r="B321" s="50"/>
      <c r="C321" s="50"/>
      <c r="D321" s="50"/>
      <c r="E321" s="5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24"/>
      <c r="B322" s="50"/>
      <c r="C322" s="50"/>
      <c r="D322" s="50"/>
      <c r="E322" s="5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24"/>
      <c r="B323" s="50"/>
      <c r="C323" s="50"/>
      <c r="D323" s="50"/>
      <c r="E323" s="5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24"/>
      <c r="B324" s="50"/>
      <c r="C324" s="50"/>
      <c r="D324" s="50"/>
      <c r="E324" s="5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24"/>
      <c r="B325" s="50"/>
      <c r="C325" s="50"/>
      <c r="D325" s="50"/>
      <c r="E325" s="5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24"/>
      <c r="B326" s="50"/>
      <c r="C326" s="50"/>
      <c r="D326" s="50"/>
      <c r="E326" s="5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24"/>
      <c r="B327" s="50"/>
      <c r="C327" s="50"/>
      <c r="D327" s="50"/>
      <c r="E327" s="5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24"/>
      <c r="B328" s="50"/>
      <c r="C328" s="50"/>
      <c r="D328" s="50"/>
      <c r="E328" s="5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24"/>
      <c r="B329" s="50"/>
      <c r="C329" s="50"/>
      <c r="D329" s="50"/>
      <c r="E329" s="5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24"/>
      <c r="B330" s="50"/>
      <c r="C330" s="50"/>
      <c r="D330" s="50"/>
      <c r="E330" s="5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24"/>
      <c r="B331" s="50"/>
      <c r="C331" s="50"/>
      <c r="D331" s="50"/>
      <c r="E331" s="5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24"/>
      <c r="B332" s="50"/>
      <c r="C332" s="50"/>
      <c r="D332" s="50"/>
      <c r="E332" s="5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24"/>
      <c r="B333" s="50"/>
      <c r="C333" s="50"/>
      <c r="D333" s="50"/>
      <c r="E333" s="5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24"/>
      <c r="B334" s="50"/>
      <c r="C334" s="50"/>
      <c r="D334" s="50"/>
      <c r="E334" s="5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24"/>
      <c r="B335" s="50"/>
      <c r="C335" s="50"/>
      <c r="D335" s="50"/>
      <c r="E335" s="5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24"/>
      <c r="B336" s="50"/>
      <c r="C336" s="50"/>
      <c r="D336" s="50"/>
      <c r="E336" s="5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24"/>
      <c r="B337" s="50"/>
      <c r="C337" s="50"/>
      <c r="D337" s="50"/>
      <c r="E337" s="5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24"/>
      <c r="B338" s="50"/>
      <c r="C338" s="50"/>
      <c r="D338" s="50"/>
      <c r="E338" s="5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24"/>
      <c r="B339" s="50"/>
      <c r="C339" s="50"/>
      <c r="D339" s="50"/>
      <c r="E339" s="5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24"/>
      <c r="B340" s="50"/>
      <c r="C340" s="50"/>
      <c r="D340" s="50"/>
      <c r="E340" s="5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24"/>
      <c r="B341" s="50"/>
      <c r="C341" s="50"/>
      <c r="D341" s="50"/>
      <c r="E341" s="5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24"/>
      <c r="B342" s="50"/>
      <c r="C342" s="50"/>
      <c r="D342" s="50"/>
      <c r="E342" s="5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24"/>
      <c r="B343" s="50"/>
      <c r="C343" s="50"/>
      <c r="D343" s="50"/>
      <c r="E343" s="5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24"/>
      <c r="B344" s="50"/>
      <c r="C344" s="50"/>
      <c r="D344" s="50"/>
      <c r="E344" s="5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24"/>
      <c r="B345" s="50"/>
      <c r="C345" s="50"/>
      <c r="D345" s="50"/>
      <c r="E345" s="5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24"/>
      <c r="B346" s="50"/>
      <c r="C346" s="50"/>
      <c r="D346" s="50"/>
      <c r="E346" s="5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24"/>
      <c r="B347" s="50"/>
      <c r="C347" s="50"/>
      <c r="D347" s="50"/>
      <c r="E347" s="5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24"/>
      <c r="B348" s="50"/>
      <c r="C348" s="50"/>
      <c r="D348" s="50"/>
      <c r="E348" s="5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24"/>
      <c r="B349" s="50"/>
      <c r="C349" s="50"/>
      <c r="D349" s="50"/>
      <c r="E349" s="5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24"/>
      <c r="B350" s="50"/>
      <c r="C350" s="50"/>
      <c r="D350" s="50"/>
      <c r="E350" s="5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24"/>
      <c r="B351" s="50"/>
      <c r="C351" s="50"/>
      <c r="D351" s="50"/>
      <c r="E351" s="5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24"/>
      <c r="B352" s="50"/>
      <c r="C352" s="50"/>
      <c r="D352" s="50"/>
      <c r="E352" s="5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24"/>
      <c r="B353" s="50"/>
      <c r="C353" s="50"/>
      <c r="D353" s="50"/>
      <c r="E353" s="5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24"/>
      <c r="B354" s="50"/>
      <c r="C354" s="50"/>
      <c r="D354" s="50"/>
      <c r="E354" s="5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24"/>
      <c r="B355" s="50"/>
      <c r="C355" s="50"/>
      <c r="D355" s="50"/>
      <c r="E355" s="5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24"/>
      <c r="B356" s="50"/>
      <c r="C356" s="50"/>
      <c r="D356" s="50"/>
      <c r="E356" s="5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24"/>
      <c r="B357" s="50"/>
      <c r="C357" s="50"/>
      <c r="D357" s="50"/>
      <c r="E357" s="5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24"/>
      <c r="B358" s="50"/>
      <c r="C358" s="50"/>
      <c r="D358" s="50"/>
      <c r="E358" s="5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24"/>
      <c r="B359" s="50"/>
      <c r="C359" s="50"/>
      <c r="D359" s="50"/>
      <c r="E359" s="5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24"/>
      <c r="B360" s="50"/>
      <c r="C360" s="50"/>
      <c r="D360" s="50"/>
      <c r="E360" s="5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24"/>
      <c r="B361" s="50"/>
      <c r="C361" s="50"/>
      <c r="D361" s="50"/>
      <c r="E361" s="5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24"/>
      <c r="B362" s="50"/>
      <c r="C362" s="50"/>
      <c r="D362" s="50"/>
      <c r="E362" s="5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24"/>
      <c r="B363" s="50"/>
      <c r="C363" s="50"/>
      <c r="D363" s="50"/>
      <c r="E363" s="5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24"/>
      <c r="B364" s="50"/>
      <c r="C364" s="50"/>
      <c r="D364" s="50"/>
      <c r="E364" s="5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24"/>
      <c r="B365" s="50"/>
      <c r="C365" s="50"/>
      <c r="D365" s="50"/>
      <c r="E365" s="5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24"/>
      <c r="B366" s="50"/>
      <c r="C366" s="50"/>
      <c r="D366" s="50"/>
      <c r="E366" s="5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24"/>
      <c r="B367" s="50"/>
      <c r="C367" s="50"/>
      <c r="D367" s="50"/>
      <c r="E367" s="5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24"/>
      <c r="B368" s="50"/>
      <c r="C368" s="50"/>
      <c r="D368" s="50"/>
      <c r="E368" s="5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24"/>
      <c r="B369" s="50"/>
      <c r="C369" s="50"/>
      <c r="D369" s="50"/>
      <c r="E369" s="5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24"/>
      <c r="B370" s="50"/>
      <c r="C370" s="50"/>
      <c r="D370" s="50"/>
      <c r="E370" s="5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24"/>
      <c r="B371" s="50"/>
      <c r="C371" s="50"/>
      <c r="D371" s="50"/>
      <c r="E371" s="5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24"/>
      <c r="B372" s="50"/>
      <c r="C372" s="50"/>
      <c r="D372" s="50"/>
      <c r="E372" s="5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24"/>
      <c r="B373" s="50"/>
      <c r="C373" s="50"/>
      <c r="D373" s="50"/>
      <c r="E373" s="5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24"/>
      <c r="B374" s="50"/>
      <c r="C374" s="50"/>
      <c r="D374" s="50"/>
      <c r="E374" s="5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24"/>
      <c r="B375" s="50"/>
      <c r="C375" s="50"/>
      <c r="D375" s="50"/>
      <c r="E375" s="5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24"/>
      <c r="B376" s="50"/>
      <c r="C376" s="50"/>
      <c r="D376" s="50"/>
      <c r="E376" s="5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24"/>
      <c r="B377" s="50"/>
      <c r="C377" s="50"/>
      <c r="D377" s="50"/>
      <c r="E377" s="5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24"/>
      <c r="B378" s="50"/>
      <c r="C378" s="50"/>
      <c r="D378" s="50"/>
      <c r="E378" s="5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24"/>
      <c r="B379" s="50"/>
      <c r="C379" s="50"/>
      <c r="D379" s="50"/>
      <c r="E379" s="5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24"/>
      <c r="B380" s="50"/>
      <c r="C380" s="50"/>
      <c r="D380" s="50"/>
      <c r="E380" s="5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24"/>
      <c r="B381" s="50"/>
      <c r="C381" s="50"/>
      <c r="D381" s="50"/>
      <c r="E381" s="5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24"/>
      <c r="B382" s="50"/>
      <c r="C382" s="50"/>
      <c r="D382" s="50"/>
      <c r="E382" s="5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24"/>
      <c r="B383" s="50"/>
      <c r="C383" s="50"/>
      <c r="D383" s="50"/>
      <c r="E383" s="5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24"/>
      <c r="B384" s="50"/>
      <c r="C384" s="50"/>
      <c r="D384" s="50"/>
      <c r="E384" s="5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24"/>
      <c r="B385" s="50"/>
      <c r="C385" s="50"/>
      <c r="D385" s="50"/>
      <c r="E385" s="5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24"/>
      <c r="B386" s="50"/>
      <c r="C386" s="50"/>
      <c r="D386" s="50"/>
      <c r="E386" s="5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24"/>
      <c r="B387" s="50"/>
      <c r="C387" s="50"/>
      <c r="D387" s="50"/>
      <c r="E387" s="5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24"/>
      <c r="B388" s="50"/>
      <c r="C388" s="50"/>
      <c r="D388" s="50"/>
      <c r="E388" s="5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24"/>
      <c r="B389" s="50"/>
      <c r="C389" s="50"/>
      <c r="D389" s="50"/>
      <c r="E389" s="5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24"/>
      <c r="B390" s="50"/>
      <c r="C390" s="50"/>
      <c r="D390" s="50"/>
      <c r="E390" s="5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24"/>
      <c r="B391" s="50"/>
      <c r="C391" s="50"/>
      <c r="D391" s="50"/>
      <c r="E391" s="5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24"/>
      <c r="B392" s="50"/>
      <c r="C392" s="50"/>
      <c r="D392" s="50"/>
      <c r="E392" s="5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24"/>
      <c r="B393" s="50"/>
      <c r="C393" s="50"/>
      <c r="D393" s="50"/>
      <c r="E393" s="5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24"/>
      <c r="B394" s="50"/>
      <c r="C394" s="50"/>
      <c r="D394" s="50"/>
      <c r="E394" s="5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24"/>
      <c r="B395" s="50"/>
      <c r="C395" s="50"/>
      <c r="D395" s="50"/>
      <c r="E395" s="5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24"/>
      <c r="B396" s="50"/>
      <c r="C396" s="50"/>
      <c r="D396" s="50"/>
      <c r="E396" s="5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24"/>
      <c r="B397" s="50"/>
      <c r="C397" s="50"/>
      <c r="D397" s="50"/>
      <c r="E397" s="5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24"/>
      <c r="B398" s="50"/>
      <c r="C398" s="50"/>
      <c r="D398" s="50"/>
      <c r="E398" s="5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24"/>
      <c r="B399" s="50"/>
      <c r="C399" s="50"/>
      <c r="D399" s="50"/>
      <c r="E399" s="5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24"/>
      <c r="B400" s="50"/>
      <c r="C400" s="50"/>
      <c r="D400" s="50"/>
      <c r="E400" s="5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24"/>
      <c r="B401" s="50"/>
      <c r="C401" s="50"/>
      <c r="D401" s="50"/>
      <c r="E401" s="5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24"/>
      <c r="B402" s="50"/>
      <c r="C402" s="50"/>
      <c r="D402" s="50"/>
      <c r="E402" s="5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24"/>
      <c r="B403" s="50"/>
      <c r="C403" s="50"/>
      <c r="D403" s="50"/>
      <c r="E403" s="5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24"/>
      <c r="B404" s="50"/>
      <c r="C404" s="50"/>
      <c r="D404" s="50"/>
      <c r="E404" s="5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24"/>
      <c r="B405" s="50"/>
      <c r="C405" s="50"/>
      <c r="D405" s="50"/>
      <c r="E405" s="5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24"/>
      <c r="B406" s="50"/>
      <c r="C406" s="50"/>
      <c r="D406" s="50"/>
      <c r="E406" s="5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24"/>
      <c r="B407" s="50"/>
      <c r="C407" s="50"/>
      <c r="D407" s="50"/>
      <c r="E407" s="5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24"/>
      <c r="B408" s="50"/>
      <c r="C408" s="50"/>
      <c r="D408" s="50"/>
      <c r="E408" s="5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24"/>
      <c r="B409" s="50"/>
      <c r="C409" s="50"/>
      <c r="D409" s="50"/>
      <c r="E409" s="5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24"/>
      <c r="B410" s="50"/>
      <c r="C410" s="50"/>
      <c r="D410" s="50"/>
      <c r="E410" s="5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24"/>
      <c r="B411" s="50"/>
      <c r="C411" s="50"/>
      <c r="D411" s="50"/>
      <c r="E411" s="5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24"/>
      <c r="B412" s="50"/>
      <c r="C412" s="50"/>
      <c r="D412" s="50"/>
      <c r="E412" s="5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24"/>
      <c r="B413" s="50"/>
      <c r="C413" s="50"/>
      <c r="D413" s="50"/>
      <c r="E413" s="5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24"/>
      <c r="B414" s="50"/>
      <c r="C414" s="50"/>
      <c r="D414" s="50"/>
      <c r="E414" s="5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24"/>
      <c r="B415" s="50"/>
      <c r="C415" s="50"/>
      <c r="D415" s="50"/>
      <c r="E415" s="5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24"/>
      <c r="B416" s="50"/>
      <c r="C416" s="50"/>
      <c r="D416" s="50"/>
      <c r="E416" s="5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24"/>
      <c r="B417" s="50"/>
      <c r="C417" s="50"/>
      <c r="D417" s="50"/>
      <c r="E417" s="5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24"/>
      <c r="B418" s="50"/>
      <c r="C418" s="50"/>
      <c r="D418" s="50"/>
      <c r="E418" s="5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24"/>
      <c r="B419" s="50"/>
      <c r="C419" s="50"/>
      <c r="D419" s="50"/>
      <c r="E419" s="5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24"/>
      <c r="B420" s="50"/>
      <c r="C420" s="50"/>
      <c r="D420" s="50"/>
      <c r="E420" s="5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24"/>
      <c r="B421" s="50"/>
      <c r="C421" s="50"/>
      <c r="D421" s="50"/>
      <c r="E421" s="5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24"/>
      <c r="B422" s="50"/>
      <c r="C422" s="50"/>
      <c r="D422" s="50"/>
      <c r="E422" s="5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24"/>
      <c r="B423" s="50"/>
      <c r="C423" s="50"/>
      <c r="D423" s="50"/>
      <c r="E423" s="5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24"/>
      <c r="B424" s="50"/>
      <c r="C424" s="50"/>
      <c r="D424" s="50"/>
      <c r="E424" s="5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24"/>
      <c r="B425" s="50"/>
      <c r="C425" s="50"/>
      <c r="D425" s="50"/>
      <c r="E425" s="5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24"/>
      <c r="B426" s="50"/>
      <c r="C426" s="50"/>
      <c r="D426" s="50"/>
      <c r="E426" s="5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24"/>
      <c r="B427" s="50"/>
      <c r="C427" s="50"/>
      <c r="D427" s="50"/>
      <c r="E427" s="5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24"/>
      <c r="B428" s="50"/>
      <c r="C428" s="50"/>
      <c r="D428" s="50"/>
      <c r="E428" s="5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24"/>
      <c r="B429" s="50"/>
      <c r="C429" s="50"/>
      <c r="D429" s="50"/>
      <c r="E429" s="5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24"/>
      <c r="B430" s="50"/>
      <c r="C430" s="50"/>
      <c r="D430" s="50"/>
      <c r="E430" s="5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24"/>
      <c r="B431" s="50"/>
      <c r="C431" s="50"/>
      <c r="D431" s="50"/>
      <c r="E431" s="5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24"/>
      <c r="B432" s="50"/>
      <c r="C432" s="50"/>
      <c r="D432" s="50"/>
      <c r="E432" s="5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24"/>
      <c r="B433" s="50"/>
      <c r="C433" s="50"/>
      <c r="D433" s="50"/>
      <c r="E433" s="5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24"/>
      <c r="B434" s="50"/>
      <c r="C434" s="50"/>
      <c r="D434" s="50"/>
      <c r="E434" s="5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24"/>
      <c r="B435" s="50"/>
      <c r="C435" s="50"/>
      <c r="D435" s="50"/>
      <c r="E435" s="5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24"/>
      <c r="B436" s="50"/>
      <c r="C436" s="50"/>
      <c r="D436" s="50"/>
      <c r="E436" s="5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24"/>
      <c r="B437" s="50"/>
      <c r="C437" s="50"/>
      <c r="D437" s="50"/>
      <c r="E437" s="5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24"/>
      <c r="B438" s="50"/>
      <c r="C438" s="50"/>
      <c r="D438" s="50"/>
      <c r="E438" s="5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24"/>
      <c r="B439" s="50"/>
      <c r="C439" s="50"/>
      <c r="D439" s="50"/>
      <c r="E439" s="5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24"/>
      <c r="B440" s="50"/>
      <c r="C440" s="50"/>
      <c r="D440" s="50"/>
      <c r="E440" s="5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24"/>
      <c r="B441" s="50"/>
      <c r="C441" s="50"/>
      <c r="D441" s="50"/>
      <c r="E441" s="5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24"/>
      <c r="B442" s="50"/>
      <c r="C442" s="50"/>
      <c r="D442" s="50"/>
      <c r="E442" s="5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24"/>
      <c r="B443" s="50"/>
      <c r="C443" s="50"/>
      <c r="D443" s="50"/>
      <c r="E443" s="5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24"/>
      <c r="B444" s="50"/>
      <c r="C444" s="50"/>
      <c r="D444" s="50"/>
      <c r="E444" s="5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24"/>
      <c r="B445" s="50"/>
      <c r="C445" s="50"/>
      <c r="D445" s="50"/>
      <c r="E445" s="5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24"/>
      <c r="B446" s="50"/>
      <c r="C446" s="50"/>
      <c r="D446" s="50"/>
      <c r="E446" s="5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24"/>
      <c r="B447" s="50"/>
      <c r="C447" s="50"/>
      <c r="D447" s="50"/>
      <c r="E447" s="5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24"/>
      <c r="B448" s="50"/>
      <c r="C448" s="50"/>
      <c r="D448" s="50"/>
      <c r="E448" s="5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24"/>
      <c r="B449" s="50"/>
      <c r="C449" s="50"/>
      <c r="D449" s="50"/>
      <c r="E449" s="5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24"/>
      <c r="B450" s="50"/>
      <c r="C450" s="50"/>
      <c r="D450" s="50"/>
      <c r="E450" s="5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24"/>
      <c r="B451" s="50"/>
      <c r="C451" s="50"/>
      <c r="D451" s="50"/>
      <c r="E451" s="5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24"/>
      <c r="B452" s="50"/>
      <c r="C452" s="50"/>
      <c r="D452" s="50"/>
      <c r="E452" s="5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24"/>
      <c r="B453" s="50"/>
      <c r="C453" s="50"/>
      <c r="D453" s="50"/>
      <c r="E453" s="5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24"/>
      <c r="B454" s="50"/>
      <c r="C454" s="50"/>
      <c r="D454" s="50"/>
      <c r="E454" s="5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24"/>
      <c r="B455" s="50"/>
      <c r="C455" s="50"/>
      <c r="D455" s="50"/>
      <c r="E455" s="5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24"/>
      <c r="B456" s="50"/>
      <c r="C456" s="50"/>
      <c r="D456" s="50"/>
      <c r="E456" s="5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24"/>
      <c r="B457" s="50"/>
      <c r="C457" s="50"/>
      <c r="D457" s="50"/>
      <c r="E457" s="5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24"/>
      <c r="B458" s="50"/>
      <c r="C458" s="50"/>
      <c r="D458" s="50"/>
      <c r="E458" s="5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24"/>
      <c r="B459" s="50"/>
      <c r="C459" s="50"/>
      <c r="D459" s="50"/>
      <c r="E459" s="5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24"/>
      <c r="B460" s="50"/>
      <c r="C460" s="50"/>
      <c r="D460" s="50"/>
      <c r="E460" s="5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24"/>
      <c r="B461" s="50"/>
      <c r="C461" s="50"/>
      <c r="D461" s="50"/>
      <c r="E461" s="5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24"/>
      <c r="B462" s="50"/>
      <c r="C462" s="50"/>
      <c r="D462" s="50"/>
      <c r="E462" s="5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24"/>
      <c r="B463" s="50"/>
      <c r="C463" s="50"/>
      <c r="D463" s="50"/>
      <c r="E463" s="5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24"/>
      <c r="B464" s="50"/>
      <c r="C464" s="50"/>
      <c r="D464" s="50"/>
      <c r="E464" s="5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24"/>
      <c r="B465" s="50"/>
      <c r="C465" s="50"/>
      <c r="D465" s="50"/>
      <c r="E465" s="5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24"/>
      <c r="B466" s="50"/>
      <c r="C466" s="50"/>
      <c r="D466" s="50"/>
      <c r="E466" s="5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24"/>
      <c r="B467" s="50"/>
      <c r="C467" s="50"/>
      <c r="D467" s="50"/>
      <c r="E467" s="5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24"/>
      <c r="B468" s="50"/>
      <c r="C468" s="50"/>
      <c r="D468" s="50"/>
      <c r="E468" s="5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24"/>
      <c r="B469" s="50"/>
      <c r="C469" s="50"/>
      <c r="D469" s="50"/>
      <c r="E469" s="5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24"/>
      <c r="B470" s="50"/>
      <c r="C470" s="50"/>
      <c r="D470" s="50"/>
      <c r="E470" s="5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24"/>
      <c r="B471" s="50"/>
      <c r="C471" s="50"/>
      <c r="D471" s="50"/>
      <c r="E471" s="5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24"/>
      <c r="B472" s="50"/>
      <c r="C472" s="50"/>
      <c r="D472" s="50"/>
      <c r="E472" s="5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24"/>
      <c r="B473" s="50"/>
      <c r="C473" s="50"/>
      <c r="D473" s="50"/>
      <c r="E473" s="5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24"/>
      <c r="B474" s="50"/>
      <c r="C474" s="50"/>
      <c r="D474" s="50"/>
      <c r="E474" s="5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24"/>
      <c r="B475" s="50"/>
      <c r="C475" s="50"/>
      <c r="D475" s="50"/>
      <c r="E475" s="5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24"/>
      <c r="B476" s="50"/>
      <c r="C476" s="50"/>
      <c r="D476" s="50"/>
      <c r="E476" s="5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24"/>
      <c r="B477" s="50"/>
      <c r="C477" s="50"/>
      <c r="D477" s="50"/>
      <c r="E477" s="5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24"/>
      <c r="B478" s="50"/>
      <c r="C478" s="50"/>
      <c r="D478" s="50"/>
      <c r="E478" s="5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24"/>
      <c r="B479" s="50"/>
      <c r="C479" s="50"/>
      <c r="D479" s="50"/>
      <c r="E479" s="5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24"/>
      <c r="B480" s="50"/>
      <c r="C480" s="50"/>
      <c r="D480" s="50"/>
      <c r="E480" s="5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24"/>
      <c r="B481" s="50"/>
      <c r="C481" s="50"/>
      <c r="D481" s="50"/>
      <c r="E481" s="5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24"/>
      <c r="B482" s="50"/>
      <c r="C482" s="50"/>
      <c r="D482" s="50"/>
      <c r="E482" s="5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24"/>
      <c r="B483" s="50"/>
      <c r="C483" s="50"/>
      <c r="D483" s="50"/>
      <c r="E483" s="5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24"/>
      <c r="B484" s="50"/>
      <c r="C484" s="50"/>
      <c r="D484" s="50"/>
      <c r="E484" s="5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24"/>
      <c r="B485" s="50"/>
      <c r="C485" s="50"/>
      <c r="D485" s="50"/>
      <c r="E485" s="5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24"/>
      <c r="B486" s="50"/>
      <c r="C486" s="50"/>
      <c r="D486" s="50"/>
      <c r="E486" s="5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24"/>
      <c r="B487" s="50"/>
      <c r="C487" s="50"/>
      <c r="D487" s="50"/>
      <c r="E487" s="5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24"/>
      <c r="B488" s="50"/>
      <c r="C488" s="50"/>
      <c r="D488" s="50"/>
      <c r="E488" s="5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24"/>
      <c r="B489" s="50"/>
      <c r="C489" s="50"/>
      <c r="D489" s="50"/>
      <c r="E489" s="5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24"/>
      <c r="B490" s="50"/>
      <c r="C490" s="50"/>
      <c r="D490" s="50"/>
      <c r="E490" s="5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24"/>
      <c r="B491" s="50"/>
      <c r="C491" s="50"/>
      <c r="D491" s="50"/>
      <c r="E491" s="5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24"/>
      <c r="B492" s="50"/>
      <c r="C492" s="50"/>
      <c r="D492" s="50"/>
      <c r="E492" s="5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24"/>
      <c r="B493" s="50"/>
      <c r="C493" s="50"/>
      <c r="D493" s="50"/>
      <c r="E493" s="5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24"/>
      <c r="B494" s="50"/>
      <c r="C494" s="50"/>
      <c r="D494" s="50"/>
      <c r="E494" s="5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24"/>
      <c r="B495" s="50"/>
      <c r="C495" s="50"/>
      <c r="D495" s="50"/>
      <c r="E495" s="5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24"/>
      <c r="B496" s="50"/>
      <c r="C496" s="50"/>
      <c r="D496" s="50"/>
      <c r="E496" s="5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24"/>
      <c r="B497" s="50"/>
      <c r="C497" s="50"/>
      <c r="D497" s="50"/>
      <c r="E497" s="5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24"/>
      <c r="B498" s="50"/>
      <c r="C498" s="50"/>
      <c r="D498" s="50"/>
      <c r="E498" s="5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24"/>
      <c r="B499" s="50"/>
      <c r="C499" s="50"/>
      <c r="D499" s="50"/>
      <c r="E499" s="5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24"/>
      <c r="B500" s="50"/>
      <c r="C500" s="50"/>
      <c r="D500" s="50"/>
      <c r="E500" s="5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24"/>
      <c r="B501" s="50"/>
      <c r="C501" s="50"/>
      <c r="D501" s="50"/>
      <c r="E501" s="5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24"/>
      <c r="B502" s="50"/>
      <c r="C502" s="50"/>
      <c r="D502" s="50"/>
      <c r="E502" s="5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24"/>
      <c r="B503" s="50"/>
      <c r="C503" s="50"/>
      <c r="D503" s="50"/>
      <c r="E503" s="5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24"/>
      <c r="B504" s="50"/>
      <c r="C504" s="50"/>
      <c r="D504" s="50"/>
      <c r="E504" s="5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24"/>
      <c r="B505" s="50"/>
      <c r="C505" s="50"/>
      <c r="D505" s="50"/>
      <c r="E505" s="5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24"/>
      <c r="B506" s="50"/>
      <c r="C506" s="50"/>
      <c r="D506" s="50"/>
      <c r="E506" s="5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24"/>
      <c r="B507" s="50"/>
      <c r="C507" s="50"/>
      <c r="D507" s="50"/>
      <c r="E507" s="5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24"/>
      <c r="B508" s="50"/>
      <c r="C508" s="50"/>
      <c r="D508" s="50"/>
      <c r="E508" s="5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24"/>
      <c r="B509" s="50"/>
      <c r="C509" s="50"/>
      <c r="D509" s="50"/>
      <c r="E509" s="5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24"/>
      <c r="B510" s="50"/>
      <c r="C510" s="50"/>
      <c r="D510" s="50"/>
      <c r="E510" s="5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24"/>
      <c r="B511" s="50"/>
      <c r="C511" s="50"/>
      <c r="D511" s="50"/>
      <c r="E511" s="5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24"/>
      <c r="B512" s="50"/>
      <c r="C512" s="50"/>
      <c r="D512" s="50"/>
      <c r="E512" s="5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24"/>
      <c r="B513" s="50"/>
      <c r="C513" s="50"/>
      <c r="D513" s="50"/>
      <c r="E513" s="5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24"/>
      <c r="B514" s="50"/>
      <c r="C514" s="50"/>
      <c r="D514" s="50"/>
      <c r="E514" s="5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24"/>
      <c r="B515" s="50"/>
      <c r="C515" s="50"/>
      <c r="D515" s="50"/>
      <c r="E515" s="5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24"/>
      <c r="B516" s="50"/>
      <c r="C516" s="50"/>
      <c r="D516" s="50"/>
      <c r="E516" s="5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24"/>
      <c r="B517" s="50"/>
      <c r="C517" s="50"/>
      <c r="D517" s="50"/>
      <c r="E517" s="5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24"/>
      <c r="B518" s="50"/>
      <c r="C518" s="50"/>
      <c r="D518" s="50"/>
      <c r="E518" s="5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24"/>
      <c r="B519" s="50"/>
      <c r="C519" s="50"/>
      <c r="D519" s="50"/>
      <c r="E519" s="5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24"/>
      <c r="B520" s="50"/>
      <c r="C520" s="50"/>
      <c r="D520" s="50"/>
      <c r="E520" s="5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24"/>
      <c r="B521" s="50"/>
      <c r="C521" s="50"/>
      <c r="D521" s="50"/>
      <c r="E521" s="5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24"/>
      <c r="B522" s="50"/>
      <c r="C522" s="50"/>
      <c r="D522" s="50"/>
      <c r="E522" s="5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24"/>
      <c r="B523" s="50"/>
      <c r="C523" s="50"/>
      <c r="D523" s="50"/>
      <c r="E523" s="5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24"/>
      <c r="B524" s="50"/>
      <c r="C524" s="50"/>
      <c r="D524" s="50"/>
      <c r="E524" s="5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24"/>
      <c r="B525" s="50"/>
      <c r="C525" s="50"/>
      <c r="D525" s="50"/>
      <c r="E525" s="5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24"/>
      <c r="B526" s="50"/>
      <c r="C526" s="50"/>
      <c r="D526" s="50"/>
      <c r="E526" s="5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24"/>
      <c r="B527" s="50"/>
      <c r="C527" s="50"/>
      <c r="D527" s="50"/>
      <c r="E527" s="5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24"/>
      <c r="B528" s="50"/>
      <c r="C528" s="50"/>
      <c r="D528" s="50"/>
      <c r="E528" s="5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24"/>
      <c r="B529" s="50"/>
      <c r="C529" s="50"/>
      <c r="D529" s="50"/>
      <c r="E529" s="5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24"/>
      <c r="B530" s="50"/>
      <c r="C530" s="50"/>
      <c r="D530" s="50"/>
      <c r="E530" s="5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24"/>
      <c r="B531" s="50"/>
      <c r="C531" s="50"/>
      <c r="D531" s="50"/>
      <c r="E531" s="5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24"/>
      <c r="B532" s="50"/>
      <c r="C532" s="50"/>
      <c r="D532" s="50"/>
      <c r="E532" s="5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24"/>
      <c r="B533" s="50"/>
      <c r="C533" s="50"/>
      <c r="D533" s="50"/>
      <c r="E533" s="5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24"/>
      <c r="B534" s="50"/>
      <c r="C534" s="50"/>
      <c r="D534" s="50"/>
      <c r="E534" s="5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24"/>
      <c r="B535" s="50"/>
      <c r="C535" s="50"/>
      <c r="D535" s="50"/>
      <c r="E535" s="5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24"/>
      <c r="B536" s="50"/>
      <c r="C536" s="50"/>
      <c r="D536" s="50"/>
      <c r="E536" s="5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24"/>
      <c r="B537" s="50"/>
      <c r="C537" s="50"/>
      <c r="D537" s="50"/>
      <c r="E537" s="5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24"/>
      <c r="B538" s="50"/>
      <c r="C538" s="50"/>
      <c r="D538" s="50"/>
      <c r="E538" s="5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24"/>
      <c r="B539" s="50"/>
      <c r="C539" s="50"/>
      <c r="D539" s="50"/>
      <c r="E539" s="5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24"/>
      <c r="B540" s="50"/>
      <c r="C540" s="50"/>
      <c r="D540" s="50"/>
      <c r="E540" s="5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24"/>
      <c r="B541" s="50"/>
      <c r="C541" s="50"/>
      <c r="D541" s="50"/>
      <c r="E541" s="5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24"/>
      <c r="B542" s="50"/>
      <c r="C542" s="50"/>
      <c r="D542" s="50"/>
      <c r="E542" s="5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24"/>
      <c r="B543" s="50"/>
      <c r="C543" s="50"/>
      <c r="D543" s="50"/>
      <c r="E543" s="5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24"/>
      <c r="B544" s="50"/>
      <c r="C544" s="50"/>
      <c r="D544" s="50"/>
      <c r="E544" s="5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24"/>
      <c r="B545" s="50"/>
      <c r="C545" s="50"/>
      <c r="D545" s="50"/>
      <c r="E545" s="5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24"/>
      <c r="B546" s="50"/>
      <c r="C546" s="50"/>
      <c r="D546" s="50"/>
      <c r="E546" s="5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24"/>
      <c r="B547" s="50"/>
      <c r="C547" s="50"/>
      <c r="D547" s="50"/>
      <c r="E547" s="5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24"/>
      <c r="B548" s="50"/>
      <c r="C548" s="50"/>
      <c r="D548" s="50"/>
      <c r="E548" s="5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24"/>
      <c r="B549" s="50"/>
      <c r="C549" s="50"/>
      <c r="D549" s="50"/>
      <c r="E549" s="5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24"/>
      <c r="B550" s="50"/>
      <c r="C550" s="50"/>
      <c r="D550" s="50"/>
      <c r="E550" s="5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24"/>
      <c r="B551" s="50"/>
      <c r="C551" s="50"/>
      <c r="D551" s="50"/>
      <c r="E551" s="5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24"/>
      <c r="B552" s="50"/>
      <c r="C552" s="50"/>
      <c r="D552" s="50"/>
      <c r="E552" s="5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24"/>
      <c r="B553" s="50"/>
      <c r="C553" s="50"/>
      <c r="D553" s="50"/>
      <c r="E553" s="5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24"/>
      <c r="B554" s="50"/>
      <c r="C554" s="50"/>
      <c r="D554" s="50"/>
      <c r="E554" s="5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24"/>
      <c r="B555" s="50"/>
      <c r="C555" s="50"/>
      <c r="D555" s="50"/>
      <c r="E555" s="5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24"/>
      <c r="B556" s="50"/>
      <c r="C556" s="50"/>
      <c r="D556" s="50"/>
      <c r="E556" s="5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24"/>
      <c r="B557" s="50"/>
      <c r="C557" s="50"/>
      <c r="D557" s="50"/>
      <c r="E557" s="5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24"/>
      <c r="B558" s="50"/>
      <c r="C558" s="50"/>
      <c r="D558" s="50"/>
      <c r="E558" s="5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24"/>
      <c r="B559" s="50"/>
      <c r="C559" s="50"/>
      <c r="D559" s="50"/>
      <c r="E559" s="5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24"/>
      <c r="B560" s="50"/>
      <c r="C560" s="50"/>
      <c r="D560" s="50"/>
      <c r="E560" s="5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24"/>
      <c r="B561" s="50"/>
      <c r="C561" s="50"/>
      <c r="D561" s="50"/>
      <c r="E561" s="5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24"/>
      <c r="B562" s="50"/>
      <c r="C562" s="50"/>
      <c r="D562" s="50"/>
      <c r="E562" s="5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24"/>
      <c r="B563" s="50"/>
      <c r="C563" s="50"/>
      <c r="D563" s="50"/>
      <c r="E563" s="5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24"/>
      <c r="B564" s="50"/>
      <c r="C564" s="50"/>
      <c r="D564" s="50"/>
      <c r="E564" s="5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24"/>
      <c r="B565" s="50"/>
      <c r="C565" s="50"/>
      <c r="D565" s="50"/>
      <c r="E565" s="5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24"/>
      <c r="B566" s="50"/>
      <c r="C566" s="50"/>
      <c r="D566" s="50"/>
      <c r="E566" s="5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24"/>
      <c r="B567" s="50"/>
      <c r="C567" s="50"/>
      <c r="D567" s="50"/>
      <c r="E567" s="5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24"/>
      <c r="B568" s="50"/>
      <c r="C568" s="50"/>
      <c r="D568" s="50"/>
      <c r="E568" s="5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24"/>
      <c r="B569" s="50"/>
      <c r="C569" s="50"/>
      <c r="D569" s="50"/>
      <c r="E569" s="5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24"/>
      <c r="B570" s="50"/>
      <c r="C570" s="50"/>
      <c r="D570" s="50"/>
      <c r="E570" s="5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24"/>
      <c r="B571" s="50"/>
      <c r="C571" s="50"/>
      <c r="D571" s="50"/>
      <c r="E571" s="5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24"/>
      <c r="B572" s="50"/>
      <c r="C572" s="50"/>
      <c r="D572" s="50"/>
      <c r="E572" s="5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24"/>
      <c r="B573" s="50"/>
      <c r="C573" s="50"/>
      <c r="D573" s="50"/>
      <c r="E573" s="5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24"/>
      <c r="B574" s="50"/>
      <c r="C574" s="50"/>
      <c r="D574" s="50"/>
      <c r="E574" s="5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24"/>
      <c r="B575" s="50"/>
      <c r="C575" s="50"/>
      <c r="D575" s="50"/>
      <c r="E575" s="5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24"/>
      <c r="B576" s="50"/>
      <c r="C576" s="50"/>
      <c r="D576" s="50"/>
      <c r="E576" s="5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24"/>
      <c r="B577" s="50"/>
      <c r="C577" s="50"/>
      <c r="D577" s="50"/>
      <c r="E577" s="5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24"/>
      <c r="B578" s="50"/>
      <c r="C578" s="50"/>
      <c r="D578" s="50"/>
      <c r="E578" s="5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24"/>
      <c r="B579" s="50"/>
      <c r="C579" s="50"/>
      <c r="D579" s="50"/>
      <c r="E579" s="5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24"/>
      <c r="B580" s="50"/>
      <c r="C580" s="50"/>
      <c r="D580" s="50"/>
      <c r="E580" s="5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24"/>
      <c r="B581" s="50"/>
      <c r="C581" s="50"/>
      <c r="D581" s="50"/>
      <c r="E581" s="5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24"/>
      <c r="B582" s="50"/>
      <c r="C582" s="50"/>
      <c r="D582" s="50"/>
      <c r="E582" s="5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24"/>
      <c r="B583" s="50"/>
      <c r="C583" s="50"/>
      <c r="D583" s="50"/>
      <c r="E583" s="5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24"/>
      <c r="B584" s="50"/>
      <c r="C584" s="50"/>
      <c r="D584" s="50"/>
      <c r="E584" s="5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24"/>
      <c r="B585" s="50"/>
      <c r="C585" s="50"/>
      <c r="D585" s="50"/>
      <c r="E585" s="5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24"/>
      <c r="B586" s="50"/>
      <c r="C586" s="50"/>
      <c r="D586" s="50"/>
      <c r="E586" s="5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24"/>
      <c r="B587" s="50"/>
      <c r="C587" s="50"/>
      <c r="D587" s="50"/>
      <c r="E587" s="5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24"/>
      <c r="B588" s="50"/>
      <c r="C588" s="50"/>
      <c r="D588" s="50"/>
      <c r="E588" s="5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24"/>
      <c r="B589" s="50"/>
      <c r="C589" s="50"/>
      <c r="D589" s="50"/>
      <c r="E589" s="5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24"/>
      <c r="B590" s="50"/>
      <c r="C590" s="50"/>
      <c r="D590" s="50"/>
      <c r="E590" s="5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24"/>
      <c r="B591" s="50"/>
      <c r="C591" s="50"/>
      <c r="D591" s="50"/>
      <c r="E591" s="5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24"/>
      <c r="B592" s="50"/>
      <c r="C592" s="50"/>
      <c r="D592" s="50"/>
      <c r="E592" s="5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24"/>
      <c r="B593" s="50"/>
      <c r="C593" s="50"/>
      <c r="D593" s="50"/>
      <c r="E593" s="5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24"/>
      <c r="B594" s="50"/>
      <c r="C594" s="50"/>
      <c r="D594" s="50"/>
      <c r="E594" s="5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24"/>
      <c r="B595" s="50"/>
      <c r="C595" s="50"/>
      <c r="D595" s="50"/>
      <c r="E595" s="5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24"/>
      <c r="B596" s="50"/>
      <c r="C596" s="50"/>
      <c r="D596" s="50"/>
      <c r="E596" s="5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24"/>
      <c r="B597" s="50"/>
      <c r="C597" s="50"/>
      <c r="D597" s="50"/>
      <c r="E597" s="5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24"/>
      <c r="B598" s="50"/>
      <c r="C598" s="50"/>
      <c r="D598" s="50"/>
      <c r="E598" s="5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24"/>
      <c r="B599" s="50"/>
      <c r="C599" s="50"/>
      <c r="D599" s="50"/>
      <c r="E599" s="5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24"/>
      <c r="B600" s="50"/>
      <c r="C600" s="50"/>
      <c r="D600" s="50"/>
      <c r="E600" s="5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24"/>
      <c r="B601" s="50"/>
      <c r="C601" s="50"/>
      <c r="D601" s="50"/>
      <c r="E601" s="5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24"/>
      <c r="B602" s="50"/>
      <c r="C602" s="50"/>
      <c r="D602" s="50"/>
      <c r="E602" s="5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24"/>
      <c r="B603" s="50"/>
      <c r="C603" s="50"/>
      <c r="D603" s="50"/>
      <c r="E603" s="5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24"/>
      <c r="B604" s="50"/>
      <c r="C604" s="50"/>
      <c r="D604" s="50"/>
      <c r="E604" s="5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24"/>
      <c r="B605" s="50"/>
      <c r="C605" s="50"/>
      <c r="D605" s="50"/>
      <c r="E605" s="5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24"/>
      <c r="B606" s="50"/>
      <c r="C606" s="50"/>
      <c r="D606" s="50"/>
      <c r="E606" s="5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24"/>
      <c r="B607" s="50"/>
      <c r="C607" s="50"/>
      <c r="D607" s="50"/>
      <c r="E607" s="5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24"/>
      <c r="B608" s="50"/>
      <c r="C608" s="50"/>
      <c r="D608" s="50"/>
      <c r="E608" s="5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24"/>
      <c r="B609" s="50"/>
      <c r="C609" s="50"/>
      <c r="D609" s="50"/>
      <c r="E609" s="5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24"/>
      <c r="B610" s="50"/>
      <c r="C610" s="50"/>
      <c r="D610" s="50"/>
      <c r="E610" s="5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24"/>
      <c r="B611" s="50"/>
      <c r="C611" s="50"/>
      <c r="D611" s="50"/>
      <c r="E611" s="5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24"/>
      <c r="B612" s="50"/>
      <c r="C612" s="50"/>
      <c r="D612" s="50"/>
      <c r="E612" s="5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24"/>
      <c r="B613" s="50"/>
      <c r="C613" s="50"/>
      <c r="D613" s="50"/>
      <c r="E613" s="5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24"/>
      <c r="B614" s="50"/>
      <c r="C614" s="50"/>
      <c r="D614" s="50"/>
      <c r="E614" s="5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24"/>
      <c r="B615" s="50"/>
      <c r="C615" s="50"/>
      <c r="D615" s="50"/>
      <c r="E615" s="5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24"/>
      <c r="B616" s="50"/>
      <c r="C616" s="50"/>
      <c r="D616" s="50"/>
      <c r="E616" s="5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24"/>
      <c r="B617" s="50"/>
      <c r="C617" s="50"/>
      <c r="D617" s="50"/>
      <c r="E617" s="5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24"/>
      <c r="B618" s="50"/>
      <c r="C618" s="50"/>
      <c r="D618" s="50"/>
      <c r="E618" s="5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24"/>
      <c r="B619" s="50"/>
      <c r="C619" s="50"/>
      <c r="D619" s="50"/>
      <c r="E619" s="5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24"/>
      <c r="B620" s="50"/>
      <c r="C620" s="50"/>
      <c r="D620" s="50"/>
      <c r="E620" s="5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24"/>
      <c r="B621" s="50"/>
      <c r="C621" s="50"/>
      <c r="D621" s="50"/>
      <c r="E621" s="5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24"/>
      <c r="B622" s="50"/>
      <c r="C622" s="50"/>
      <c r="D622" s="50"/>
      <c r="E622" s="5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24"/>
      <c r="B623" s="50"/>
      <c r="C623" s="50"/>
      <c r="D623" s="50"/>
      <c r="E623" s="5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24"/>
      <c r="B624" s="50"/>
      <c r="C624" s="50"/>
      <c r="D624" s="50"/>
      <c r="E624" s="5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24"/>
      <c r="B625" s="50"/>
      <c r="C625" s="50"/>
      <c r="D625" s="50"/>
      <c r="E625" s="5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24"/>
      <c r="B626" s="50"/>
      <c r="C626" s="50"/>
      <c r="D626" s="50"/>
      <c r="E626" s="5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24"/>
      <c r="B627" s="50"/>
      <c r="C627" s="50"/>
      <c r="D627" s="50"/>
      <c r="E627" s="5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24"/>
      <c r="B628" s="50"/>
      <c r="C628" s="50"/>
      <c r="D628" s="50"/>
      <c r="E628" s="5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24"/>
      <c r="B629" s="50"/>
      <c r="C629" s="50"/>
      <c r="D629" s="50"/>
      <c r="E629" s="5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24"/>
      <c r="B630" s="50"/>
      <c r="C630" s="50"/>
      <c r="D630" s="50"/>
      <c r="E630" s="5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24"/>
      <c r="B631" s="50"/>
      <c r="C631" s="50"/>
      <c r="D631" s="50"/>
      <c r="E631" s="5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24"/>
      <c r="B632" s="50"/>
      <c r="C632" s="50"/>
      <c r="D632" s="50"/>
      <c r="E632" s="5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24"/>
      <c r="B633" s="50"/>
      <c r="C633" s="50"/>
      <c r="D633" s="50"/>
      <c r="E633" s="5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24"/>
      <c r="B634" s="50"/>
      <c r="C634" s="50"/>
      <c r="D634" s="50"/>
      <c r="E634" s="5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24"/>
      <c r="B635" s="50"/>
      <c r="C635" s="50"/>
      <c r="D635" s="50"/>
      <c r="E635" s="5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24"/>
      <c r="B636" s="50"/>
      <c r="C636" s="50"/>
      <c r="D636" s="50"/>
      <c r="E636" s="5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24"/>
      <c r="B637" s="50"/>
      <c r="C637" s="50"/>
      <c r="D637" s="50"/>
      <c r="E637" s="5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24"/>
      <c r="B638" s="50"/>
      <c r="C638" s="50"/>
      <c r="D638" s="50"/>
      <c r="E638" s="5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24"/>
      <c r="B639" s="50"/>
      <c r="C639" s="50"/>
      <c r="D639" s="50"/>
      <c r="E639" s="5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24"/>
      <c r="B640" s="50"/>
      <c r="C640" s="50"/>
      <c r="D640" s="50"/>
      <c r="E640" s="5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24"/>
      <c r="B641" s="50"/>
      <c r="C641" s="50"/>
      <c r="D641" s="50"/>
      <c r="E641" s="5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24"/>
      <c r="B642" s="50"/>
      <c r="C642" s="50"/>
      <c r="D642" s="50"/>
      <c r="E642" s="5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24"/>
      <c r="B643" s="50"/>
      <c r="C643" s="50"/>
      <c r="D643" s="50"/>
      <c r="E643" s="5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24"/>
      <c r="B644" s="50"/>
      <c r="C644" s="50"/>
      <c r="D644" s="50"/>
      <c r="E644" s="5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24"/>
      <c r="B645" s="50"/>
      <c r="C645" s="50"/>
      <c r="D645" s="50"/>
      <c r="E645" s="5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24"/>
      <c r="B646" s="50"/>
      <c r="C646" s="50"/>
      <c r="D646" s="50"/>
      <c r="E646" s="5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24"/>
      <c r="B647" s="50"/>
      <c r="C647" s="50"/>
      <c r="D647" s="50"/>
      <c r="E647" s="5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24"/>
      <c r="B648" s="50"/>
      <c r="C648" s="50"/>
      <c r="D648" s="50"/>
      <c r="E648" s="5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24"/>
      <c r="B649" s="50"/>
      <c r="C649" s="50"/>
      <c r="D649" s="50"/>
      <c r="E649" s="5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24"/>
      <c r="B650" s="50"/>
      <c r="C650" s="50"/>
      <c r="D650" s="50"/>
      <c r="E650" s="5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24"/>
      <c r="B651" s="50"/>
      <c r="C651" s="50"/>
      <c r="D651" s="50"/>
      <c r="E651" s="5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24"/>
      <c r="B652" s="50"/>
      <c r="C652" s="50"/>
      <c r="D652" s="50"/>
      <c r="E652" s="5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24"/>
      <c r="B653" s="50"/>
      <c r="C653" s="50"/>
      <c r="D653" s="50"/>
      <c r="E653" s="5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24"/>
      <c r="B654" s="50"/>
      <c r="C654" s="50"/>
      <c r="D654" s="50"/>
      <c r="E654" s="5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24"/>
      <c r="B655" s="50"/>
      <c r="C655" s="50"/>
      <c r="D655" s="50"/>
      <c r="E655" s="5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24"/>
      <c r="B656" s="50"/>
      <c r="C656" s="50"/>
      <c r="D656" s="50"/>
      <c r="E656" s="5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24"/>
      <c r="B657" s="50"/>
      <c r="C657" s="50"/>
      <c r="D657" s="50"/>
      <c r="E657" s="5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24"/>
      <c r="B658" s="50"/>
      <c r="C658" s="50"/>
      <c r="D658" s="50"/>
      <c r="E658" s="5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24"/>
      <c r="B659" s="50"/>
      <c r="C659" s="50"/>
      <c r="D659" s="50"/>
      <c r="E659" s="5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24"/>
      <c r="B660" s="50"/>
      <c r="C660" s="50"/>
      <c r="D660" s="50"/>
      <c r="E660" s="5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24"/>
      <c r="B661" s="50"/>
      <c r="C661" s="50"/>
      <c r="D661" s="50"/>
      <c r="E661" s="5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24"/>
      <c r="B662" s="50"/>
      <c r="C662" s="50"/>
      <c r="D662" s="50"/>
      <c r="E662" s="5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24"/>
      <c r="B663" s="50"/>
      <c r="C663" s="50"/>
      <c r="D663" s="50"/>
      <c r="E663" s="5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24"/>
      <c r="B664" s="50"/>
      <c r="C664" s="50"/>
      <c r="D664" s="50"/>
      <c r="E664" s="5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24"/>
      <c r="B665" s="50"/>
      <c r="C665" s="50"/>
      <c r="D665" s="50"/>
      <c r="E665" s="5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24"/>
      <c r="B666" s="50"/>
      <c r="C666" s="50"/>
      <c r="D666" s="50"/>
      <c r="E666" s="5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24"/>
      <c r="B667" s="50"/>
      <c r="C667" s="50"/>
      <c r="D667" s="50"/>
      <c r="E667" s="5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24"/>
      <c r="B668" s="50"/>
      <c r="C668" s="50"/>
      <c r="D668" s="50"/>
      <c r="E668" s="5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24"/>
      <c r="B669" s="50"/>
      <c r="C669" s="50"/>
      <c r="D669" s="50"/>
      <c r="E669" s="5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24"/>
      <c r="B670" s="50"/>
      <c r="C670" s="50"/>
      <c r="D670" s="50"/>
      <c r="E670" s="5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24"/>
      <c r="B671" s="50"/>
      <c r="C671" s="50"/>
      <c r="D671" s="50"/>
      <c r="E671" s="5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24"/>
      <c r="B672" s="50"/>
      <c r="C672" s="50"/>
      <c r="D672" s="50"/>
      <c r="E672" s="5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24"/>
      <c r="B673" s="50"/>
      <c r="C673" s="50"/>
      <c r="D673" s="50"/>
      <c r="E673" s="5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24"/>
      <c r="B674" s="50"/>
      <c r="C674" s="50"/>
      <c r="D674" s="50"/>
      <c r="E674" s="5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24"/>
      <c r="B675" s="50"/>
      <c r="C675" s="50"/>
      <c r="D675" s="50"/>
      <c r="E675" s="5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24"/>
      <c r="B676" s="50"/>
      <c r="C676" s="50"/>
      <c r="D676" s="50"/>
      <c r="E676" s="5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24"/>
      <c r="B677" s="50"/>
      <c r="C677" s="50"/>
      <c r="D677" s="50"/>
      <c r="E677" s="5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24"/>
      <c r="B678" s="50"/>
      <c r="C678" s="50"/>
      <c r="D678" s="50"/>
      <c r="E678" s="5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24"/>
      <c r="B679" s="50"/>
      <c r="C679" s="50"/>
      <c r="D679" s="50"/>
      <c r="E679" s="5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24"/>
      <c r="B680" s="50"/>
      <c r="C680" s="50"/>
      <c r="D680" s="50"/>
      <c r="E680" s="5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24"/>
      <c r="B681" s="50"/>
      <c r="C681" s="50"/>
      <c r="D681" s="50"/>
      <c r="E681" s="5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24"/>
      <c r="B682" s="50"/>
      <c r="C682" s="50"/>
      <c r="D682" s="50"/>
      <c r="E682" s="5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24"/>
      <c r="B683" s="50"/>
      <c r="C683" s="50"/>
      <c r="D683" s="50"/>
      <c r="E683" s="5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24"/>
      <c r="B684" s="50"/>
      <c r="C684" s="50"/>
      <c r="D684" s="50"/>
      <c r="E684" s="5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24"/>
      <c r="B685" s="50"/>
      <c r="C685" s="50"/>
      <c r="D685" s="50"/>
      <c r="E685" s="5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24"/>
      <c r="B686" s="50"/>
      <c r="C686" s="50"/>
      <c r="D686" s="50"/>
      <c r="E686" s="5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24"/>
      <c r="B687" s="50"/>
      <c r="C687" s="50"/>
      <c r="D687" s="50"/>
      <c r="E687" s="5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24"/>
      <c r="B688" s="50"/>
      <c r="C688" s="50"/>
      <c r="D688" s="50"/>
      <c r="E688" s="5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24"/>
      <c r="B689" s="50"/>
      <c r="C689" s="50"/>
      <c r="D689" s="50"/>
      <c r="E689" s="5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24"/>
      <c r="B690" s="50"/>
      <c r="C690" s="50"/>
      <c r="D690" s="50"/>
      <c r="E690" s="5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24"/>
      <c r="B691" s="50"/>
      <c r="C691" s="50"/>
      <c r="D691" s="50"/>
      <c r="E691" s="5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24"/>
      <c r="B692" s="50"/>
      <c r="C692" s="50"/>
      <c r="D692" s="50"/>
      <c r="E692" s="5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24"/>
      <c r="B693" s="50"/>
      <c r="C693" s="50"/>
      <c r="D693" s="50"/>
      <c r="E693" s="5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24"/>
      <c r="B694" s="50"/>
      <c r="C694" s="50"/>
      <c r="D694" s="50"/>
      <c r="E694" s="5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24"/>
      <c r="B695" s="50"/>
      <c r="C695" s="50"/>
      <c r="D695" s="50"/>
      <c r="E695" s="5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24"/>
      <c r="B696" s="50"/>
      <c r="C696" s="50"/>
      <c r="D696" s="50"/>
      <c r="E696" s="5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24"/>
      <c r="B697" s="50"/>
      <c r="C697" s="50"/>
      <c r="D697" s="50"/>
      <c r="E697" s="5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24"/>
      <c r="B698" s="50"/>
      <c r="C698" s="50"/>
      <c r="D698" s="50"/>
      <c r="E698" s="5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24"/>
      <c r="B699" s="50"/>
      <c r="C699" s="50"/>
      <c r="D699" s="50"/>
      <c r="E699" s="5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24"/>
      <c r="B700" s="50"/>
      <c r="C700" s="50"/>
      <c r="D700" s="50"/>
      <c r="E700" s="5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24"/>
      <c r="B701" s="50"/>
      <c r="C701" s="50"/>
      <c r="D701" s="50"/>
      <c r="E701" s="5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24"/>
      <c r="B702" s="50"/>
      <c r="C702" s="50"/>
      <c r="D702" s="50"/>
      <c r="E702" s="5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24"/>
      <c r="B703" s="50"/>
      <c r="C703" s="50"/>
      <c r="D703" s="50"/>
      <c r="E703" s="5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24"/>
      <c r="B704" s="50"/>
      <c r="C704" s="50"/>
      <c r="D704" s="50"/>
      <c r="E704" s="5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24"/>
      <c r="B705" s="50"/>
      <c r="C705" s="50"/>
      <c r="D705" s="50"/>
      <c r="E705" s="5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24"/>
      <c r="B706" s="50"/>
      <c r="C706" s="50"/>
      <c r="D706" s="50"/>
      <c r="E706" s="5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24"/>
      <c r="B707" s="50"/>
      <c r="C707" s="50"/>
      <c r="D707" s="50"/>
      <c r="E707" s="5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24"/>
      <c r="B708" s="50"/>
      <c r="C708" s="50"/>
      <c r="D708" s="50"/>
      <c r="E708" s="5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24"/>
      <c r="B709" s="50"/>
      <c r="C709" s="50"/>
      <c r="D709" s="50"/>
      <c r="E709" s="5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24"/>
      <c r="B710" s="50"/>
      <c r="C710" s="50"/>
      <c r="D710" s="50"/>
      <c r="E710" s="5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24"/>
      <c r="B711" s="50"/>
      <c r="C711" s="50"/>
      <c r="D711" s="50"/>
      <c r="E711" s="5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24"/>
      <c r="B712" s="50"/>
      <c r="C712" s="50"/>
      <c r="D712" s="50"/>
      <c r="E712" s="5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24"/>
      <c r="B713" s="50"/>
      <c r="C713" s="50"/>
      <c r="D713" s="50"/>
      <c r="E713" s="5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24"/>
      <c r="B714" s="50"/>
      <c r="C714" s="50"/>
      <c r="D714" s="50"/>
      <c r="E714" s="5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24"/>
      <c r="B715" s="50"/>
      <c r="C715" s="50"/>
      <c r="D715" s="50"/>
      <c r="E715" s="5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24"/>
      <c r="B716" s="50"/>
      <c r="C716" s="50"/>
      <c r="D716" s="50"/>
      <c r="E716" s="5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24"/>
      <c r="B717" s="50"/>
      <c r="C717" s="50"/>
      <c r="D717" s="50"/>
      <c r="E717" s="5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24"/>
      <c r="B718" s="50"/>
      <c r="C718" s="50"/>
      <c r="D718" s="50"/>
      <c r="E718" s="5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24"/>
      <c r="B719" s="50"/>
      <c r="C719" s="50"/>
      <c r="D719" s="50"/>
      <c r="E719" s="5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24"/>
      <c r="B720" s="50"/>
      <c r="C720" s="50"/>
      <c r="D720" s="50"/>
      <c r="E720" s="5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24"/>
      <c r="B721" s="50"/>
      <c r="C721" s="50"/>
      <c r="D721" s="50"/>
      <c r="E721" s="5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24"/>
      <c r="B722" s="50"/>
      <c r="C722" s="50"/>
      <c r="D722" s="50"/>
      <c r="E722" s="5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24"/>
      <c r="B723" s="50"/>
      <c r="C723" s="50"/>
      <c r="D723" s="50"/>
      <c r="E723" s="5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24"/>
      <c r="B724" s="50"/>
      <c r="C724" s="50"/>
      <c r="D724" s="50"/>
      <c r="E724" s="5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24"/>
      <c r="B725" s="50"/>
      <c r="C725" s="50"/>
      <c r="D725" s="50"/>
      <c r="E725" s="5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24"/>
      <c r="B726" s="50"/>
      <c r="C726" s="50"/>
      <c r="D726" s="50"/>
      <c r="E726" s="5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24"/>
      <c r="B727" s="50"/>
      <c r="C727" s="50"/>
      <c r="D727" s="50"/>
      <c r="E727" s="5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24"/>
      <c r="B728" s="50"/>
      <c r="C728" s="50"/>
      <c r="D728" s="50"/>
      <c r="E728" s="5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24"/>
      <c r="B729" s="50"/>
      <c r="C729" s="50"/>
      <c r="D729" s="50"/>
      <c r="E729" s="5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24"/>
      <c r="B730" s="50"/>
      <c r="C730" s="50"/>
      <c r="D730" s="50"/>
      <c r="E730" s="5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24"/>
      <c r="B731" s="50"/>
      <c r="C731" s="50"/>
      <c r="D731" s="50"/>
      <c r="E731" s="5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24"/>
      <c r="B732" s="50"/>
      <c r="C732" s="50"/>
      <c r="D732" s="50"/>
      <c r="E732" s="5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24"/>
      <c r="B733" s="50"/>
      <c r="C733" s="50"/>
      <c r="D733" s="50"/>
      <c r="E733" s="5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24"/>
      <c r="B734" s="50"/>
      <c r="C734" s="50"/>
      <c r="D734" s="50"/>
      <c r="E734" s="5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24"/>
      <c r="B735" s="50"/>
      <c r="C735" s="50"/>
      <c r="D735" s="50"/>
      <c r="E735" s="5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24"/>
      <c r="B736" s="50"/>
      <c r="C736" s="50"/>
      <c r="D736" s="50"/>
      <c r="E736" s="5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24"/>
      <c r="B737" s="50"/>
      <c r="C737" s="50"/>
      <c r="D737" s="50"/>
      <c r="E737" s="5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24"/>
      <c r="B738" s="50"/>
      <c r="C738" s="50"/>
      <c r="D738" s="50"/>
      <c r="E738" s="5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24"/>
      <c r="B739" s="50"/>
      <c r="C739" s="50"/>
      <c r="D739" s="50"/>
      <c r="E739" s="5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24"/>
      <c r="B740" s="50"/>
      <c r="C740" s="50"/>
      <c r="D740" s="50"/>
      <c r="E740" s="5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24"/>
      <c r="B741" s="50"/>
      <c r="C741" s="50"/>
      <c r="D741" s="50"/>
      <c r="E741" s="5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24"/>
      <c r="B742" s="50"/>
      <c r="C742" s="50"/>
      <c r="D742" s="50"/>
      <c r="E742" s="5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24"/>
      <c r="B743" s="50"/>
      <c r="C743" s="50"/>
      <c r="D743" s="50"/>
      <c r="E743" s="5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24"/>
      <c r="B744" s="50"/>
      <c r="C744" s="50"/>
      <c r="D744" s="50"/>
      <c r="E744" s="5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24"/>
      <c r="B745" s="50"/>
      <c r="C745" s="50"/>
      <c r="D745" s="50"/>
      <c r="E745" s="5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24"/>
      <c r="B746" s="50"/>
      <c r="C746" s="50"/>
      <c r="D746" s="50"/>
      <c r="E746" s="5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24"/>
      <c r="B747" s="50"/>
      <c r="C747" s="50"/>
      <c r="D747" s="50"/>
      <c r="E747" s="5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24"/>
      <c r="B748" s="50"/>
      <c r="C748" s="50"/>
      <c r="D748" s="50"/>
      <c r="E748" s="5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24"/>
      <c r="B749" s="50"/>
      <c r="C749" s="50"/>
      <c r="D749" s="50"/>
      <c r="E749" s="5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24"/>
      <c r="B750" s="50"/>
      <c r="C750" s="50"/>
      <c r="D750" s="50"/>
      <c r="E750" s="5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24"/>
      <c r="B751" s="50"/>
      <c r="C751" s="50"/>
      <c r="D751" s="50"/>
      <c r="E751" s="5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24"/>
      <c r="B752" s="50"/>
      <c r="C752" s="50"/>
      <c r="D752" s="50"/>
      <c r="E752" s="5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24"/>
      <c r="B753" s="50"/>
      <c r="C753" s="50"/>
      <c r="D753" s="50"/>
      <c r="E753" s="5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24"/>
      <c r="B754" s="50"/>
      <c r="C754" s="50"/>
      <c r="D754" s="50"/>
      <c r="E754" s="5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24"/>
      <c r="B755" s="50"/>
      <c r="C755" s="50"/>
      <c r="D755" s="50"/>
      <c r="E755" s="5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24"/>
      <c r="B756" s="50"/>
      <c r="C756" s="50"/>
      <c r="D756" s="50"/>
      <c r="E756" s="5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24"/>
      <c r="B757" s="50"/>
      <c r="C757" s="50"/>
      <c r="D757" s="50"/>
      <c r="E757" s="5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24"/>
      <c r="B758" s="50"/>
      <c r="C758" s="50"/>
      <c r="D758" s="50"/>
      <c r="E758" s="5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24"/>
      <c r="B759" s="50"/>
      <c r="C759" s="50"/>
      <c r="D759" s="50"/>
      <c r="E759" s="5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24"/>
      <c r="B760" s="50"/>
      <c r="C760" s="50"/>
      <c r="D760" s="50"/>
      <c r="E760" s="5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24"/>
      <c r="B761" s="50"/>
      <c r="C761" s="50"/>
      <c r="D761" s="50"/>
      <c r="E761" s="5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24"/>
      <c r="B762" s="50"/>
      <c r="C762" s="50"/>
      <c r="D762" s="50"/>
      <c r="E762" s="5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24"/>
      <c r="B763" s="50"/>
      <c r="C763" s="50"/>
      <c r="D763" s="50"/>
      <c r="E763" s="5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24"/>
      <c r="B764" s="50"/>
      <c r="C764" s="50"/>
      <c r="D764" s="50"/>
      <c r="E764" s="5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24"/>
      <c r="B765" s="50"/>
      <c r="C765" s="50"/>
      <c r="D765" s="50"/>
      <c r="E765" s="5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24"/>
      <c r="B766" s="50"/>
      <c r="C766" s="50"/>
      <c r="D766" s="50"/>
      <c r="E766" s="5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24"/>
      <c r="B767" s="50"/>
      <c r="C767" s="50"/>
      <c r="D767" s="50"/>
      <c r="E767" s="5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24"/>
      <c r="B768" s="50"/>
      <c r="C768" s="50"/>
      <c r="D768" s="50"/>
      <c r="E768" s="5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24"/>
      <c r="B769" s="50"/>
      <c r="C769" s="50"/>
      <c r="D769" s="50"/>
      <c r="E769" s="5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24"/>
      <c r="B770" s="50"/>
      <c r="C770" s="50"/>
      <c r="D770" s="50"/>
      <c r="E770" s="5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24"/>
      <c r="B771" s="50"/>
      <c r="C771" s="50"/>
      <c r="D771" s="50"/>
      <c r="E771" s="5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24"/>
      <c r="B772" s="50"/>
      <c r="C772" s="50"/>
      <c r="D772" s="50"/>
      <c r="E772" s="5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24"/>
      <c r="B773" s="50"/>
      <c r="C773" s="50"/>
      <c r="D773" s="50"/>
      <c r="E773" s="5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24"/>
      <c r="B774" s="50"/>
      <c r="C774" s="50"/>
      <c r="D774" s="50"/>
      <c r="E774" s="5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24"/>
      <c r="B775" s="50"/>
      <c r="C775" s="50"/>
      <c r="D775" s="50"/>
      <c r="E775" s="5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24"/>
      <c r="B776" s="50"/>
      <c r="C776" s="50"/>
      <c r="D776" s="50"/>
      <c r="E776" s="5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24"/>
      <c r="B777" s="50"/>
      <c r="C777" s="50"/>
      <c r="D777" s="50"/>
      <c r="E777" s="5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24"/>
      <c r="B778" s="50"/>
      <c r="C778" s="50"/>
      <c r="D778" s="50"/>
      <c r="E778" s="5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24"/>
      <c r="B779" s="50"/>
      <c r="C779" s="50"/>
      <c r="D779" s="50"/>
      <c r="E779" s="5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24"/>
      <c r="B780" s="50"/>
      <c r="C780" s="50"/>
      <c r="D780" s="50"/>
      <c r="E780" s="5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24"/>
      <c r="B781" s="50"/>
      <c r="C781" s="50"/>
      <c r="D781" s="50"/>
      <c r="E781" s="5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24"/>
      <c r="B782" s="50"/>
      <c r="C782" s="50"/>
      <c r="D782" s="50"/>
      <c r="E782" s="5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24"/>
      <c r="B783" s="50"/>
      <c r="C783" s="50"/>
      <c r="D783" s="50"/>
      <c r="E783" s="5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24"/>
      <c r="B784" s="50"/>
      <c r="C784" s="50"/>
      <c r="D784" s="50"/>
      <c r="E784" s="5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24"/>
      <c r="B785" s="50"/>
      <c r="C785" s="50"/>
      <c r="D785" s="50"/>
      <c r="E785" s="5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24"/>
      <c r="B786" s="50"/>
      <c r="C786" s="50"/>
      <c r="D786" s="50"/>
      <c r="E786" s="5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24"/>
      <c r="B787" s="50"/>
      <c r="C787" s="50"/>
      <c r="D787" s="50"/>
      <c r="E787" s="5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24"/>
      <c r="B788" s="50"/>
      <c r="C788" s="50"/>
      <c r="D788" s="50"/>
      <c r="E788" s="5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24"/>
      <c r="B789" s="50"/>
      <c r="C789" s="50"/>
      <c r="D789" s="50"/>
      <c r="E789" s="5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24"/>
      <c r="B790" s="50"/>
      <c r="C790" s="50"/>
      <c r="D790" s="50"/>
      <c r="E790" s="5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24"/>
      <c r="B791" s="50"/>
      <c r="C791" s="50"/>
      <c r="D791" s="50"/>
      <c r="E791" s="5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24"/>
      <c r="B792" s="50"/>
      <c r="C792" s="50"/>
      <c r="D792" s="50"/>
      <c r="E792" s="5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24"/>
      <c r="B793" s="50"/>
      <c r="C793" s="50"/>
      <c r="D793" s="50"/>
      <c r="E793" s="5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24"/>
      <c r="B794" s="50"/>
      <c r="C794" s="50"/>
      <c r="D794" s="50"/>
      <c r="E794" s="5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24"/>
      <c r="B795" s="50"/>
      <c r="C795" s="50"/>
      <c r="D795" s="50"/>
      <c r="E795" s="5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24"/>
      <c r="B796" s="50"/>
      <c r="C796" s="50"/>
      <c r="D796" s="50"/>
      <c r="E796" s="5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24"/>
      <c r="B797" s="50"/>
      <c r="C797" s="50"/>
      <c r="D797" s="50"/>
      <c r="E797" s="5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24"/>
      <c r="B798" s="50"/>
      <c r="C798" s="50"/>
      <c r="D798" s="50"/>
      <c r="E798" s="5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24"/>
      <c r="B799" s="50"/>
      <c r="C799" s="50"/>
      <c r="D799" s="50"/>
      <c r="E799" s="5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24"/>
      <c r="B800" s="50"/>
      <c r="C800" s="50"/>
      <c r="D800" s="50"/>
      <c r="E800" s="5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24"/>
      <c r="B801" s="50"/>
      <c r="C801" s="50"/>
      <c r="D801" s="50"/>
      <c r="E801" s="5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24"/>
      <c r="B802" s="50"/>
      <c r="C802" s="50"/>
      <c r="D802" s="50"/>
      <c r="E802" s="5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24"/>
      <c r="B803" s="50"/>
      <c r="C803" s="50"/>
      <c r="D803" s="50"/>
      <c r="E803" s="5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24"/>
      <c r="B804" s="50"/>
      <c r="C804" s="50"/>
      <c r="D804" s="50"/>
      <c r="E804" s="5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24"/>
      <c r="B805" s="50"/>
      <c r="C805" s="50"/>
      <c r="D805" s="50"/>
      <c r="E805" s="5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24"/>
      <c r="B806" s="50"/>
      <c r="C806" s="50"/>
      <c r="D806" s="50"/>
      <c r="E806" s="5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24"/>
      <c r="B807" s="50"/>
      <c r="C807" s="50"/>
      <c r="D807" s="50"/>
      <c r="E807" s="5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24"/>
      <c r="B808" s="50"/>
      <c r="C808" s="50"/>
      <c r="D808" s="50"/>
      <c r="E808" s="5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24"/>
      <c r="B809" s="50"/>
      <c r="C809" s="50"/>
      <c r="D809" s="50"/>
      <c r="E809" s="5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24"/>
      <c r="B810" s="50"/>
      <c r="C810" s="50"/>
      <c r="D810" s="50"/>
      <c r="E810" s="5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24"/>
      <c r="B811" s="50"/>
      <c r="C811" s="50"/>
      <c r="D811" s="50"/>
      <c r="E811" s="5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24"/>
      <c r="B812" s="50"/>
      <c r="C812" s="50"/>
      <c r="D812" s="50"/>
      <c r="E812" s="5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24"/>
      <c r="B813" s="50"/>
      <c r="C813" s="50"/>
      <c r="D813" s="50"/>
      <c r="E813" s="5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24"/>
      <c r="B814" s="50"/>
      <c r="C814" s="50"/>
      <c r="D814" s="50"/>
      <c r="E814" s="5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24"/>
      <c r="B815" s="50"/>
      <c r="C815" s="50"/>
      <c r="D815" s="50"/>
      <c r="E815" s="5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24"/>
      <c r="B816" s="50"/>
      <c r="C816" s="50"/>
      <c r="D816" s="50"/>
      <c r="E816" s="5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24"/>
      <c r="B817" s="50"/>
      <c r="C817" s="50"/>
      <c r="D817" s="50"/>
      <c r="E817" s="5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24"/>
      <c r="B818" s="50"/>
      <c r="C818" s="50"/>
      <c r="D818" s="50"/>
      <c r="E818" s="5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24"/>
      <c r="B819" s="50"/>
      <c r="C819" s="50"/>
      <c r="D819" s="50"/>
      <c r="E819" s="5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24"/>
      <c r="B820" s="50"/>
      <c r="C820" s="50"/>
      <c r="D820" s="50"/>
      <c r="E820" s="5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24"/>
      <c r="B821" s="50"/>
      <c r="C821" s="50"/>
      <c r="D821" s="50"/>
      <c r="E821" s="5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24"/>
      <c r="B822" s="50"/>
      <c r="C822" s="50"/>
      <c r="D822" s="50"/>
      <c r="E822" s="5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24"/>
      <c r="B823" s="50"/>
      <c r="C823" s="50"/>
      <c r="D823" s="50"/>
      <c r="E823" s="5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24"/>
      <c r="B824" s="50"/>
      <c r="C824" s="50"/>
      <c r="D824" s="50"/>
      <c r="E824" s="5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24"/>
      <c r="B825" s="50"/>
      <c r="C825" s="50"/>
      <c r="D825" s="50"/>
      <c r="E825" s="5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24"/>
      <c r="B826" s="50"/>
      <c r="C826" s="50"/>
      <c r="D826" s="50"/>
      <c r="E826" s="5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24"/>
      <c r="B827" s="50"/>
      <c r="C827" s="50"/>
      <c r="D827" s="50"/>
      <c r="E827" s="5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24"/>
      <c r="B828" s="50"/>
      <c r="C828" s="50"/>
      <c r="D828" s="50"/>
      <c r="E828" s="5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24"/>
      <c r="B829" s="50"/>
      <c r="C829" s="50"/>
      <c r="D829" s="50"/>
      <c r="E829" s="5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24"/>
      <c r="B830" s="50"/>
      <c r="C830" s="50"/>
      <c r="D830" s="50"/>
      <c r="E830" s="5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24"/>
      <c r="B831" s="50"/>
      <c r="C831" s="50"/>
      <c r="D831" s="50"/>
      <c r="E831" s="5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24"/>
      <c r="B832" s="50"/>
      <c r="C832" s="50"/>
      <c r="D832" s="50"/>
      <c r="E832" s="5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24"/>
      <c r="B833" s="50"/>
      <c r="C833" s="50"/>
      <c r="D833" s="50"/>
      <c r="E833" s="5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24"/>
      <c r="B834" s="50"/>
      <c r="C834" s="50"/>
      <c r="D834" s="50"/>
      <c r="E834" s="5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24"/>
      <c r="B835" s="50"/>
      <c r="C835" s="50"/>
      <c r="D835" s="50"/>
      <c r="E835" s="5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24"/>
      <c r="B836" s="50"/>
      <c r="C836" s="50"/>
      <c r="D836" s="50"/>
      <c r="E836" s="5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24"/>
      <c r="B837" s="50"/>
      <c r="C837" s="50"/>
      <c r="D837" s="50"/>
      <c r="E837" s="5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24"/>
      <c r="B838" s="50"/>
      <c r="C838" s="50"/>
      <c r="D838" s="50"/>
      <c r="E838" s="5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24"/>
      <c r="B839" s="50"/>
      <c r="C839" s="50"/>
      <c r="D839" s="50"/>
      <c r="E839" s="5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24"/>
      <c r="B840" s="50"/>
      <c r="C840" s="50"/>
      <c r="D840" s="50"/>
      <c r="E840" s="5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24"/>
      <c r="B841" s="50"/>
      <c r="C841" s="50"/>
      <c r="D841" s="50"/>
      <c r="E841" s="5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24"/>
      <c r="B842" s="50"/>
      <c r="C842" s="50"/>
      <c r="D842" s="50"/>
      <c r="E842" s="5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24"/>
      <c r="B843" s="50"/>
      <c r="C843" s="50"/>
      <c r="D843" s="50"/>
      <c r="E843" s="5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24"/>
      <c r="B844" s="50"/>
      <c r="C844" s="50"/>
      <c r="D844" s="50"/>
      <c r="E844" s="5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24"/>
      <c r="B845" s="50"/>
      <c r="C845" s="50"/>
      <c r="D845" s="50"/>
      <c r="E845" s="5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24"/>
      <c r="B846" s="50"/>
      <c r="C846" s="50"/>
      <c r="D846" s="50"/>
      <c r="E846" s="5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24"/>
      <c r="B847" s="50"/>
      <c r="C847" s="50"/>
      <c r="D847" s="50"/>
      <c r="E847" s="5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24"/>
      <c r="B848" s="50"/>
      <c r="C848" s="50"/>
      <c r="D848" s="50"/>
      <c r="E848" s="5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24"/>
      <c r="B849" s="50"/>
      <c r="C849" s="50"/>
      <c r="D849" s="50"/>
      <c r="E849" s="5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24"/>
      <c r="B850" s="50"/>
      <c r="C850" s="50"/>
      <c r="D850" s="50"/>
      <c r="E850" s="5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24"/>
      <c r="B851" s="50"/>
      <c r="C851" s="50"/>
      <c r="D851" s="50"/>
      <c r="E851" s="5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24"/>
      <c r="B852" s="50"/>
      <c r="C852" s="50"/>
      <c r="D852" s="50"/>
      <c r="E852" s="5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24"/>
      <c r="B853" s="50"/>
      <c r="C853" s="50"/>
      <c r="D853" s="50"/>
      <c r="E853" s="5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24"/>
      <c r="B854" s="50"/>
      <c r="C854" s="50"/>
      <c r="D854" s="50"/>
      <c r="E854" s="5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24"/>
      <c r="B855" s="50"/>
      <c r="C855" s="50"/>
      <c r="D855" s="50"/>
      <c r="E855" s="5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24"/>
      <c r="B856" s="50"/>
      <c r="C856" s="50"/>
      <c r="D856" s="50"/>
      <c r="E856" s="5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24"/>
      <c r="B857" s="50"/>
      <c r="C857" s="50"/>
      <c r="D857" s="50"/>
      <c r="E857" s="5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24"/>
      <c r="B858" s="50"/>
      <c r="C858" s="50"/>
      <c r="D858" s="50"/>
      <c r="E858" s="5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24"/>
      <c r="B859" s="50"/>
      <c r="C859" s="50"/>
      <c r="D859" s="50"/>
      <c r="E859" s="5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24"/>
      <c r="B860" s="50"/>
      <c r="C860" s="50"/>
      <c r="D860" s="50"/>
      <c r="E860" s="5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24"/>
      <c r="B861" s="50"/>
      <c r="C861" s="50"/>
      <c r="D861" s="50"/>
      <c r="E861" s="5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24"/>
      <c r="B862" s="50"/>
      <c r="C862" s="50"/>
      <c r="D862" s="50"/>
      <c r="E862" s="5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24"/>
      <c r="B863" s="50"/>
      <c r="C863" s="50"/>
      <c r="D863" s="50"/>
      <c r="E863" s="5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24"/>
      <c r="B864" s="50"/>
      <c r="C864" s="50"/>
      <c r="D864" s="50"/>
      <c r="E864" s="5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24"/>
      <c r="B865" s="50"/>
      <c r="C865" s="50"/>
      <c r="D865" s="50"/>
      <c r="E865" s="5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24"/>
      <c r="B866" s="50"/>
      <c r="C866" s="50"/>
      <c r="D866" s="50"/>
      <c r="E866" s="5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24"/>
      <c r="B867" s="50"/>
      <c r="C867" s="50"/>
      <c r="D867" s="50"/>
      <c r="E867" s="5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24"/>
      <c r="B868" s="50"/>
      <c r="C868" s="50"/>
      <c r="D868" s="50"/>
      <c r="E868" s="5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24"/>
      <c r="B869" s="50"/>
      <c r="C869" s="50"/>
      <c r="D869" s="50"/>
      <c r="E869" s="5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24"/>
      <c r="B870" s="50"/>
      <c r="C870" s="50"/>
      <c r="D870" s="50"/>
      <c r="E870" s="5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24"/>
      <c r="B871" s="50"/>
      <c r="C871" s="50"/>
      <c r="D871" s="50"/>
      <c r="E871" s="5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24"/>
      <c r="B872" s="50"/>
      <c r="C872" s="50"/>
      <c r="D872" s="50"/>
      <c r="E872" s="5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24"/>
      <c r="B873" s="50"/>
      <c r="C873" s="50"/>
      <c r="D873" s="50"/>
      <c r="E873" s="5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24"/>
      <c r="B874" s="50"/>
      <c r="C874" s="50"/>
      <c r="D874" s="50"/>
      <c r="E874" s="5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24"/>
      <c r="B875" s="50"/>
      <c r="C875" s="50"/>
      <c r="D875" s="50"/>
      <c r="E875" s="5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24"/>
      <c r="B876" s="50"/>
      <c r="C876" s="50"/>
      <c r="D876" s="50"/>
      <c r="E876" s="5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24"/>
      <c r="B877" s="50"/>
      <c r="C877" s="50"/>
      <c r="D877" s="50"/>
      <c r="E877" s="5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24"/>
      <c r="B878" s="50"/>
      <c r="C878" s="50"/>
      <c r="D878" s="50"/>
      <c r="E878" s="5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24"/>
      <c r="B879" s="50"/>
      <c r="C879" s="50"/>
      <c r="D879" s="50"/>
      <c r="E879" s="5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24"/>
      <c r="B880" s="50"/>
      <c r="C880" s="50"/>
      <c r="D880" s="50"/>
      <c r="E880" s="5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24"/>
      <c r="B881" s="50"/>
      <c r="C881" s="50"/>
      <c r="D881" s="50"/>
      <c r="E881" s="5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24"/>
      <c r="B882" s="50"/>
      <c r="C882" s="50"/>
      <c r="D882" s="50"/>
      <c r="E882" s="5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24"/>
      <c r="B883" s="50"/>
      <c r="C883" s="50"/>
      <c r="D883" s="50"/>
      <c r="E883" s="5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24"/>
      <c r="B884" s="50"/>
      <c r="C884" s="50"/>
      <c r="D884" s="50"/>
      <c r="E884" s="5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24"/>
      <c r="B885" s="50"/>
      <c r="C885" s="50"/>
      <c r="D885" s="50"/>
      <c r="E885" s="5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24"/>
      <c r="B886" s="50"/>
      <c r="C886" s="50"/>
      <c r="D886" s="50"/>
      <c r="E886" s="5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24"/>
      <c r="B887" s="50"/>
      <c r="C887" s="50"/>
      <c r="D887" s="50"/>
      <c r="E887" s="5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24"/>
      <c r="B888" s="50"/>
      <c r="C888" s="50"/>
      <c r="D888" s="50"/>
      <c r="E888" s="5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24"/>
      <c r="B889" s="50"/>
      <c r="C889" s="50"/>
      <c r="D889" s="50"/>
      <c r="E889" s="5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24"/>
      <c r="B890" s="50"/>
      <c r="C890" s="50"/>
      <c r="D890" s="50"/>
      <c r="E890" s="5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24"/>
      <c r="B891" s="50"/>
      <c r="C891" s="50"/>
      <c r="D891" s="50"/>
      <c r="E891" s="5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24"/>
      <c r="B892" s="50"/>
      <c r="C892" s="50"/>
      <c r="D892" s="50"/>
      <c r="E892" s="5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24"/>
      <c r="B893" s="50"/>
      <c r="C893" s="50"/>
      <c r="D893" s="50"/>
      <c r="E893" s="5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24"/>
      <c r="B894" s="50"/>
      <c r="C894" s="50"/>
      <c r="D894" s="50"/>
      <c r="E894" s="5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24"/>
      <c r="B895" s="50"/>
      <c r="C895" s="50"/>
      <c r="D895" s="50"/>
      <c r="E895" s="5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24"/>
      <c r="B896" s="50"/>
      <c r="C896" s="50"/>
      <c r="D896" s="50"/>
      <c r="E896" s="5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24"/>
      <c r="B897" s="50"/>
      <c r="C897" s="50"/>
      <c r="D897" s="50"/>
      <c r="E897" s="5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24"/>
      <c r="B898" s="50"/>
      <c r="C898" s="50"/>
      <c r="D898" s="50"/>
      <c r="E898" s="5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24"/>
      <c r="B899" s="50"/>
      <c r="C899" s="50"/>
      <c r="D899" s="50"/>
      <c r="E899" s="5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24"/>
      <c r="B900" s="50"/>
      <c r="C900" s="50"/>
      <c r="D900" s="50"/>
      <c r="E900" s="5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24"/>
      <c r="B901" s="50"/>
      <c r="C901" s="50"/>
      <c r="D901" s="50"/>
      <c r="E901" s="5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24"/>
      <c r="B902" s="50"/>
      <c r="C902" s="50"/>
      <c r="D902" s="50"/>
      <c r="E902" s="5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24"/>
      <c r="B903" s="50"/>
      <c r="C903" s="50"/>
      <c r="D903" s="50"/>
      <c r="E903" s="5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24"/>
      <c r="B904" s="50"/>
      <c r="C904" s="50"/>
      <c r="D904" s="50"/>
      <c r="E904" s="5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24"/>
      <c r="B905" s="50"/>
      <c r="C905" s="50"/>
      <c r="D905" s="50"/>
      <c r="E905" s="5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24"/>
      <c r="B906" s="50"/>
      <c r="C906" s="50"/>
      <c r="D906" s="50"/>
      <c r="E906" s="5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24"/>
      <c r="B907" s="50"/>
      <c r="C907" s="50"/>
      <c r="D907" s="50"/>
      <c r="E907" s="5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24"/>
      <c r="B908" s="50"/>
      <c r="C908" s="50"/>
      <c r="D908" s="50"/>
      <c r="E908" s="5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24"/>
      <c r="B909" s="50"/>
      <c r="C909" s="50"/>
      <c r="D909" s="50"/>
      <c r="E909" s="5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24"/>
      <c r="B910" s="50"/>
      <c r="C910" s="50"/>
      <c r="D910" s="50"/>
      <c r="E910" s="5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24"/>
      <c r="B911" s="50"/>
      <c r="C911" s="50"/>
      <c r="D911" s="50"/>
      <c r="E911" s="5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24"/>
      <c r="B912" s="50"/>
      <c r="C912" s="50"/>
      <c r="D912" s="50"/>
      <c r="E912" s="5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24"/>
      <c r="B913" s="50"/>
      <c r="C913" s="50"/>
      <c r="D913" s="50"/>
      <c r="E913" s="5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24"/>
      <c r="B914" s="50"/>
      <c r="C914" s="50"/>
      <c r="D914" s="50"/>
      <c r="E914" s="5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24"/>
      <c r="B915" s="50"/>
      <c r="C915" s="50"/>
      <c r="D915" s="50"/>
      <c r="E915" s="5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24"/>
      <c r="B916" s="50"/>
      <c r="C916" s="50"/>
      <c r="D916" s="50"/>
      <c r="E916" s="5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24"/>
      <c r="B917" s="50"/>
      <c r="C917" s="50"/>
      <c r="D917" s="50"/>
      <c r="E917" s="5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24"/>
      <c r="B918" s="50"/>
      <c r="C918" s="50"/>
      <c r="D918" s="50"/>
      <c r="E918" s="5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24"/>
      <c r="B919" s="50"/>
      <c r="C919" s="50"/>
      <c r="D919" s="50"/>
      <c r="E919" s="5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24"/>
      <c r="B920" s="50"/>
      <c r="C920" s="50"/>
      <c r="D920" s="50"/>
      <c r="E920" s="5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24"/>
      <c r="B921" s="50"/>
      <c r="C921" s="50"/>
      <c r="D921" s="50"/>
      <c r="E921" s="5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24"/>
      <c r="B922" s="50"/>
      <c r="C922" s="50"/>
      <c r="D922" s="50"/>
      <c r="E922" s="5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24"/>
      <c r="B923" s="50"/>
      <c r="C923" s="50"/>
      <c r="D923" s="50"/>
      <c r="E923" s="5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24"/>
      <c r="B924" s="50"/>
      <c r="C924" s="50"/>
      <c r="D924" s="50"/>
      <c r="E924" s="5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24"/>
      <c r="B925" s="50"/>
      <c r="C925" s="50"/>
      <c r="D925" s="50"/>
      <c r="E925" s="5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24"/>
      <c r="B926" s="50"/>
      <c r="C926" s="50"/>
      <c r="D926" s="50"/>
      <c r="E926" s="5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24"/>
      <c r="B927" s="50"/>
      <c r="C927" s="50"/>
      <c r="D927" s="50"/>
      <c r="E927" s="5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24"/>
      <c r="B928" s="50"/>
      <c r="C928" s="50"/>
      <c r="D928" s="50"/>
      <c r="E928" s="5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24"/>
      <c r="B929" s="50"/>
      <c r="C929" s="50"/>
      <c r="D929" s="50"/>
      <c r="E929" s="5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24"/>
      <c r="B930" s="50"/>
      <c r="C930" s="50"/>
      <c r="D930" s="50"/>
      <c r="E930" s="5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24"/>
      <c r="B931" s="50"/>
      <c r="C931" s="50"/>
      <c r="D931" s="50"/>
      <c r="E931" s="5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24"/>
      <c r="B932" s="50"/>
      <c r="C932" s="50"/>
      <c r="D932" s="50"/>
      <c r="E932" s="5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24"/>
      <c r="B933" s="50"/>
      <c r="C933" s="50"/>
      <c r="D933" s="50"/>
      <c r="E933" s="5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24"/>
      <c r="B934" s="50"/>
      <c r="C934" s="50"/>
      <c r="D934" s="50"/>
      <c r="E934" s="5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24"/>
      <c r="B935" s="50"/>
      <c r="C935" s="50"/>
      <c r="D935" s="50"/>
      <c r="E935" s="5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24"/>
      <c r="B936" s="50"/>
      <c r="C936" s="50"/>
      <c r="D936" s="50"/>
      <c r="E936" s="5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24"/>
      <c r="B937" s="50"/>
      <c r="C937" s="50"/>
      <c r="D937" s="50"/>
      <c r="E937" s="5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24"/>
      <c r="B938" s="50"/>
      <c r="C938" s="50"/>
      <c r="D938" s="50"/>
      <c r="E938" s="5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24"/>
      <c r="B939" s="50"/>
      <c r="C939" s="50"/>
      <c r="D939" s="50"/>
      <c r="E939" s="5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24"/>
      <c r="B940" s="50"/>
      <c r="C940" s="50"/>
      <c r="D940" s="50"/>
      <c r="E940" s="5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24"/>
      <c r="B941" s="50"/>
      <c r="C941" s="50"/>
      <c r="D941" s="50"/>
      <c r="E941" s="5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24"/>
      <c r="B942" s="50"/>
      <c r="C942" s="50"/>
      <c r="D942" s="50"/>
      <c r="E942" s="5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24"/>
      <c r="B943" s="50"/>
      <c r="C943" s="50"/>
      <c r="D943" s="50"/>
      <c r="E943" s="5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24"/>
      <c r="B944" s="50"/>
      <c r="C944" s="50"/>
      <c r="D944" s="50"/>
      <c r="E944" s="5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24"/>
      <c r="B945" s="50"/>
      <c r="C945" s="50"/>
      <c r="D945" s="50"/>
      <c r="E945" s="5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24"/>
      <c r="B946" s="50"/>
      <c r="C946" s="50"/>
      <c r="D946" s="50"/>
      <c r="E946" s="5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24"/>
      <c r="B947" s="50"/>
      <c r="C947" s="50"/>
      <c r="D947" s="50"/>
      <c r="E947" s="5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24"/>
      <c r="B948" s="50"/>
      <c r="C948" s="50"/>
      <c r="D948" s="50"/>
      <c r="E948" s="5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24"/>
      <c r="B949" s="50"/>
      <c r="C949" s="50"/>
      <c r="D949" s="50"/>
      <c r="E949" s="5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24"/>
      <c r="B950" s="50"/>
      <c r="C950" s="50"/>
      <c r="D950" s="50"/>
      <c r="E950" s="5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24"/>
      <c r="B951" s="50"/>
      <c r="C951" s="50"/>
      <c r="D951" s="50"/>
      <c r="E951" s="5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24"/>
      <c r="B952" s="50"/>
      <c r="C952" s="50"/>
      <c r="D952" s="50"/>
      <c r="E952" s="5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24"/>
      <c r="B953" s="50"/>
      <c r="C953" s="50"/>
      <c r="D953" s="50"/>
      <c r="E953" s="5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24"/>
      <c r="B954" s="50"/>
      <c r="C954" s="50"/>
      <c r="D954" s="50"/>
      <c r="E954" s="5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24"/>
      <c r="B955" s="50"/>
      <c r="C955" s="50"/>
      <c r="D955" s="50"/>
      <c r="E955" s="5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24"/>
      <c r="B956" s="50"/>
      <c r="C956" s="50"/>
      <c r="D956" s="50"/>
      <c r="E956" s="5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24"/>
      <c r="B957" s="50"/>
      <c r="C957" s="50"/>
      <c r="D957" s="50"/>
      <c r="E957" s="5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24"/>
      <c r="B958" s="50"/>
      <c r="C958" s="50"/>
      <c r="D958" s="50"/>
      <c r="E958" s="5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24"/>
      <c r="B959" s="50"/>
      <c r="C959" s="50"/>
      <c r="D959" s="50"/>
      <c r="E959" s="5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</sheetData>
  <autoFilter ref="A1:AB66" xr:uid="{00000000-0009-0000-0000-000001000000}">
    <filterColumn colId="0">
      <filters>
        <filter val="SUBDIRECCIÓN DE DEMANDA"/>
      </filters>
    </filterColumn>
  </autoFilter>
  <mergeCells count="1">
    <mergeCell ref="A66:H66"/>
  </mergeCells>
  <printOptions horizontalCentered="1" verticalCentered="1"/>
  <pageMargins left="0.19685039370078741" right="0.19685039370078741" top="0.19685039370078741" bottom="0.1968503937007874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135B4211A8024AAC5697E6CF9946E3" ma:contentTypeVersion="2" ma:contentTypeDescription="Crear nuevo documento." ma:contentTypeScope="" ma:versionID="9771045e7c9e737a453bae6ae59ea4e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3611b92d7317a8324fd2784cdbf7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5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F4506A-E9BF-45D6-B14C-EECBD96C294A}"/>
</file>

<file path=customXml/itemProps2.xml><?xml version="1.0" encoding="utf-8"?>
<ds:datastoreItem xmlns:ds="http://schemas.openxmlformats.org/officeDocument/2006/customXml" ds:itemID="{59CE1D66-FB62-4CF4-BBC7-2433B1B85EF8}"/>
</file>

<file path=customXml/itemProps3.xml><?xml version="1.0" encoding="utf-8"?>
<ds:datastoreItem xmlns:ds="http://schemas.openxmlformats.org/officeDocument/2006/customXml" ds:itemID="{DAFDB011-8A5E-4CAE-8E1A-1A3123AE8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CADENA DE VALOR 2025</vt:lpstr>
      <vt:lpstr>Copia de CADENA DE VALOR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Maria Herran Murcia</dc:creator>
  <cp:lastModifiedBy>Juana Maria Herran Murcia</cp:lastModifiedBy>
  <dcterms:created xsi:type="dcterms:W3CDTF">2024-10-31T19:54:18Z</dcterms:created>
  <dcterms:modified xsi:type="dcterms:W3CDTF">2025-01-23T16:18:20Z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0x0101009D135B4211A8024AAC5697E6CF9946E3</vt:lpwstr>
  </property>
</Properties>
</file>